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6 Gruppe 5" sheetId="1" r:id="rId1"/>
    <sheet name="Eingabe" sheetId="2" r:id="rId2"/>
  </sheets>
  <definedNames>
    <definedName name="_xlnm.Print_Area" localSheetId="1">'Eingabe'!$A$1:$L$56</definedName>
    <definedName name="_xlnm.Print_Area" localSheetId="0">'SA 2016 Gruppe 5'!$A$1:$R$207</definedName>
  </definedNames>
  <calcPr fullCalcOnLoad="1"/>
</workbook>
</file>

<file path=xl/sharedStrings.xml><?xml version="1.0" encoding="utf-8"?>
<sst xmlns="http://schemas.openxmlformats.org/spreadsheetml/2006/main" count="568" uniqueCount="144">
  <si>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</si>
  <si>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</si>
  <si>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</si>
  <si>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</si>
  <si>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</si>
  <si>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</si>
  <si>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</si>
  <si>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</si>
  <si>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</si>
  <si>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</si>
  <si>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</si>
  <si>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</si>
  <si>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</si>
  <si>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</si>
  <si>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</si>
  <si>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</si>
  <si>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</si>
  <si>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</si>
  <si>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</si>
  <si>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</si>
  <si>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</si>
  <si>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</si>
  <si>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</si>
  <si>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</si>
  <si>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</si>
  <si>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</si>
  <si>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</si>
  <si>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</si>
  <si>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</si>
  <si>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</si>
  <si>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</si>
  <si>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</si>
  <si>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</si>
  <si>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</si>
  <si>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</si>
  <si>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</si>
  <si>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</si>
  <si>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</si>
  <si>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</si>
  <si>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</si>
  <si>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</si>
  <si>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</si>
  <si>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</si>
  <si>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</si>
  <si>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</si>
  <si>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</si>
  <si>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</si>
  <si>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</si>
  <si>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</si>
  <si>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</si>
  <si>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</si>
  <si>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</si>
  <si>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</si>
  <si>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</si>
  <si>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</si>
  <si>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</si>
  <si>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</si>
  <si>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</si>
  <si>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</si>
  <si>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</si>
  <si>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</si>
  <si>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</si>
  <si>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</si>
  <si>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</si>
  <si>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</si>
  <si>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</si>
  <si>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</si>
  <si>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</si>
  <si>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</si>
  <si>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</si>
  <si>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</si>
  <si>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</si>
  <si>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</si>
  <si>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</si>
  <si>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</si>
  <si>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</si>
  <si>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</si>
  <si>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</si>
  <si>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</si>
  <si>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</si>
  <si>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</si>
  <si>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</si>
  <si>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</si>
  <si>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</si>
  <si>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</si>
  <si>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</si>
  <si>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</si>
  <si>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</si>
  <si>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</si>
  <si>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</si>
  <si>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</si>
  <si>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</si>
  <si>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</si>
  <si>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</si>
  <si>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</si>
  <si>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</si>
  <si>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</si>
  <si>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</si>
  <si>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</si>
  <si>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</si>
  <si>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</si>
  <si>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</si>
  <si>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</si>
  <si>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</si>
  <si>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</si>
  <si>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</si>
  <si>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</si>
  <si>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</si>
  <si>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</si>
  <si>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</si>
  <si>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</si>
  <si>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</si>
  <si>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</si>
  <si>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</si>
  <si>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</si>
  <si>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</si>
  <si>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</si>
  <si>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</si>
  <si>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</si>
  <si>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</si>
  <si>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</si>
  <si>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</si>
  <si>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</si>
  <si>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</si>
  <si>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</si>
  <si>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</si>
  <si>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</si>
  <si>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</si>
  <si>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</si>
  <si>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</si>
  <si>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</si>
  <si>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</si>
  <si>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</si>
  <si>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</si>
  <si>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</si>
  <si>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</si>
  <si>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</si>
  <si>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</si>
  <si>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</si>
  <si>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 xml:space="preserve">SA 2016 Gruppe 5 </t>
  </si>
  <si>
    <t>25,6°</t>
  </si>
  <si>
    <t>26,1°</t>
  </si>
  <si>
    <t xml:space="preserve">Thomas Sanda </t>
  </si>
  <si>
    <t>Walter Müllner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</si>
</sst>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sz val="14"/>
      <color theme="0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169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28" borderId="0" applyNumberFormat="0" applyBorder="0" applyAlignment="0" applyProtection="0"/>
    <xf numFmtId="17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2" fontId="11" fillId="34" borderId="16" xfId="0" applyNumberFormat="1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15" fillId="41" borderId="10" xfId="45" applyNumberFormat="1" applyFont="1" applyFill="1" applyBorder="1" applyAlignment="1">
      <alignment horizontal="center" vertical="center"/>
      <protection/>
    </xf>
    <xf numFmtId="2" fontId="17" fillId="41" borderId="10" xfId="45" applyNumberFormat="1" applyFont="1" applyFill="1" applyBorder="1" applyAlignment="1">
      <alignment horizontal="center" vertical="center"/>
      <protection/>
    </xf>
    <xf numFmtId="2" fontId="16" fillId="41" borderId="10" xfId="45" applyNumberFormat="1" applyFont="1" applyFill="1" applyBorder="1" applyAlignment="1">
      <alignment horizontal="center" vertical="center"/>
      <protection/>
    </xf>
    <xf numFmtId="176" fontId="13" fillId="33" borderId="17" xfId="45" applyNumberFormat="1" applyFont="1" applyFill="1" applyBorder="1" applyAlignment="1">
      <alignment horizontal="left" vertical="center"/>
      <protection/>
    </xf>
    <xf numFmtId="2" fontId="67" fillId="41" borderId="10" xfId="45" applyNumberFormat="1" applyFont="1" applyFill="1" applyBorder="1" applyAlignment="1">
      <alignment horizontal="center" vertical="center"/>
      <protection/>
    </xf>
    <xf numFmtId="2" fontId="13" fillId="33" borderId="18" xfId="45" applyNumberFormat="1" applyFont="1" applyFill="1" applyBorder="1" applyAlignment="1">
      <alignment horizontal="center" vertical="center"/>
      <protection/>
    </xf>
    <xf numFmtId="0" fontId="11" fillId="33" borderId="16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49" fontId="11" fillId="35" borderId="19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center"/>
    </xf>
    <xf numFmtId="2" fontId="11" fillId="34" borderId="15" xfId="0" applyNumberFormat="1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172" fontId="9" fillId="41" borderId="2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172" fontId="9" fillId="41" borderId="27" xfId="0" applyNumberFormat="1" applyFont="1" applyFill="1" applyBorder="1" applyAlignment="1">
      <alignment horizontal="center" vertical="center" wrapText="1"/>
    </xf>
    <xf numFmtId="0" fontId="68" fillId="38" borderId="23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2" fontId="13" fillId="33" borderId="29" xfId="45" applyNumberFormat="1" applyFont="1" applyFill="1" applyBorder="1" applyAlignment="1">
      <alignment horizontal="center" vertical="center"/>
      <protection/>
    </xf>
    <xf numFmtId="176" fontId="13" fillId="33" borderId="30" xfId="45" applyNumberFormat="1" applyFont="1" applyFill="1" applyBorder="1" applyAlignment="1">
      <alignment horizontal="left" vertical="center"/>
      <protection/>
    </xf>
    <xf numFmtId="0" fontId="11" fillId="0" borderId="15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68" fillId="38" borderId="26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14" fillId="43" borderId="32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left" vertical="center"/>
    </xf>
    <xf numFmtId="0" fontId="14" fillId="43" borderId="23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5" fillId="42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33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3" fontId="8" fillId="0" borderId="16" xfId="45" applyNumberFormat="1" applyFont="1" applyBorder="1" applyAlignment="1">
      <alignment horizontal="center" vertical="center" wrapText="1"/>
      <protection/>
    </xf>
    <xf numFmtId="173" fontId="8" fillId="0" borderId="32" xfId="45" applyNumberFormat="1" applyFont="1" applyBorder="1" applyAlignment="1">
      <alignment horizontal="center" vertical="center" wrapText="1"/>
      <protection/>
    </xf>
    <xf numFmtId="173" fontId="8" fillId="0" borderId="22" xfId="45" applyNumberFormat="1" applyFont="1" applyBorder="1" applyAlignment="1">
      <alignment horizontal="center" vertical="center" wrapText="1"/>
      <protection/>
    </xf>
    <xf numFmtId="173" fontId="8" fillId="0" borderId="25" xfId="45" applyNumberFormat="1" applyFont="1" applyBorder="1" applyAlignment="1">
      <alignment horizontal="center" vertical="center" wrapText="1"/>
      <protection/>
    </xf>
    <xf numFmtId="1" fontId="11" fillId="33" borderId="10" xfId="0" applyNumberFormat="1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vertical="center"/>
    </xf>
    <xf numFmtId="2" fontId="11" fillId="36" borderId="23" xfId="0" applyNumberFormat="1" applyFont="1" applyFill="1" applyBorder="1" applyAlignment="1">
      <alignment vertical="center"/>
    </xf>
    <xf numFmtId="2" fontId="11" fillId="37" borderId="10" xfId="0" applyNumberFormat="1" applyFont="1" applyFill="1" applyBorder="1" applyAlignment="1">
      <alignment vertical="center"/>
    </xf>
    <xf numFmtId="2" fontId="11" fillId="37" borderId="23" xfId="0" applyNumberFormat="1" applyFont="1" applyFill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11" fillId="0" borderId="23" xfId="0" applyNumberFormat="1" applyFont="1" applyBorder="1" applyAlignment="1">
      <alignment vertical="center"/>
    </xf>
    <xf numFmtId="0" fontId="25" fillId="33" borderId="0" xfId="0" applyFont="1" applyFill="1" applyAlignment="1">
      <alignment vertical="center"/>
    </xf>
    <xf numFmtId="1" fontId="11" fillId="33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vertical="center"/>
    </xf>
    <xf numFmtId="2" fontId="11" fillId="0" borderId="35" xfId="0" applyNumberFormat="1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vertical="center"/>
    </xf>
    <xf numFmtId="0" fontId="11" fillId="35" borderId="26" xfId="0" applyFont="1" applyFill="1" applyBorder="1" applyAlignment="1">
      <alignment vertical="center"/>
    </xf>
    <xf numFmtId="0" fontId="11" fillId="35" borderId="10" xfId="0" applyFont="1" applyFill="1" applyBorder="1" applyAlignment="1">
      <alignment vertical="center"/>
    </xf>
    <xf numFmtId="0" fontId="11" fillId="35" borderId="23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14" fontId="6" fillId="33" borderId="36" xfId="0" applyNumberFormat="1" applyFont="1" applyFill="1" applyBorder="1" applyAlignment="1">
      <alignment horizontal="center" vertical="center"/>
    </xf>
    <xf numFmtId="14" fontId="6" fillId="33" borderId="37" xfId="0" applyNumberFormat="1" applyFont="1" applyFill="1" applyBorder="1" applyAlignment="1">
      <alignment horizontal="center" vertical="center"/>
    </xf>
    <xf numFmtId="14" fontId="6" fillId="33" borderId="38" xfId="0" applyNumberFormat="1" applyFont="1" applyFill="1" applyBorder="1" applyAlignment="1">
      <alignment horizontal="center" vertical="center"/>
    </xf>
    <xf numFmtId="0" fontId="25" fillId="33" borderId="36" xfId="0" applyFont="1" applyFill="1" applyBorder="1" applyAlignment="1">
      <alignment horizontal="center" vertical="center"/>
    </xf>
    <xf numFmtId="0" fontId="25" fillId="33" borderId="37" xfId="0" applyFont="1" applyFill="1" applyBorder="1" applyAlignment="1">
      <alignment horizontal="center" vertical="center"/>
    </xf>
    <xf numFmtId="0" fontId="25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24" fillId="47" borderId="41" xfId="0" applyFont="1" applyFill="1" applyBorder="1" applyAlignment="1">
      <alignment horizontal="center" vertical="center"/>
    </xf>
    <xf numFmtId="0" fontId="24" fillId="47" borderId="42" xfId="0" applyFont="1" applyFill="1" applyBorder="1" applyAlignment="1">
      <alignment horizontal="center" vertical="center"/>
    </xf>
    <xf numFmtId="0" fontId="26" fillId="47" borderId="41" xfId="0" applyFont="1" applyFill="1" applyBorder="1" applyAlignment="1">
      <alignment horizontal="center" vertical="center"/>
    </xf>
    <xf numFmtId="0" fontId="26" fillId="47" borderId="43" xfId="0" applyFont="1" applyFill="1" applyBorder="1" applyAlignment="1">
      <alignment horizontal="center" vertical="center"/>
    </xf>
    <xf numFmtId="0" fontId="26" fillId="47" borderId="42" xfId="0" applyFont="1" applyFill="1" applyBorder="1" applyAlignment="1">
      <alignment horizontal="center" vertical="center"/>
    </xf>
    <xf numFmtId="0" fontId="26" fillId="47" borderId="44" xfId="0" applyFont="1" applyFill="1" applyBorder="1" applyAlignment="1">
      <alignment horizontal="center" vertical="center"/>
    </xf>
    <xf numFmtId="0" fontId="24" fillId="47" borderId="45" xfId="0" applyFont="1" applyFill="1" applyBorder="1" applyAlignment="1">
      <alignment horizontal="center" vertical="center"/>
    </xf>
    <xf numFmtId="0" fontId="24" fillId="47" borderId="46" xfId="0" applyFont="1" applyFill="1" applyBorder="1" applyAlignment="1">
      <alignment horizontal="center" vertical="center"/>
    </xf>
    <xf numFmtId="0" fontId="20" fillId="36" borderId="47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30" fillId="36" borderId="49" xfId="0" applyFont="1" applyFill="1" applyBorder="1" applyAlignment="1">
      <alignment horizontal="center" vertical="center"/>
    </xf>
    <xf numFmtId="0" fontId="30" fillId="36" borderId="50" xfId="0" applyFont="1" applyFill="1" applyBorder="1" applyAlignment="1">
      <alignment horizontal="center" vertical="center"/>
    </xf>
    <xf numFmtId="0" fontId="30" fillId="36" borderId="51" xfId="0" applyFont="1" applyFill="1" applyBorder="1" applyAlignment="1">
      <alignment horizontal="center" vertical="center"/>
    </xf>
    <xf numFmtId="0" fontId="30" fillId="36" borderId="52" xfId="0" applyFont="1" applyFill="1" applyBorder="1" applyAlignment="1">
      <alignment horizontal="center" vertical="center"/>
    </xf>
    <xf numFmtId="0" fontId="8" fillId="40" borderId="45" xfId="0" applyFont="1" applyFill="1" applyBorder="1" applyAlignment="1">
      <alignment horizontal="center" vertical="center" wrapText="1"/>
    </xf>
    <xf numFmtId="0" fontId="8" fillId="40" borderId="46" xfId="0" applyFont="1" applyFill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center" vertical="center" wrapText="1"/>
    </xf>
    <xf numFmtId="0" fontId="8" fillId="38" borderId="46" xfId="0" applyFont="1" applyFill="1" applyBorder="1" applyAlignment="1">
      <alignment horizontal="center" vertical="center" wrapText="1"/>
    </xf>
    <xf numFmtId="49" fontId="8" fillId="38" borderId="45" xfId="0" applyNumberFormat="1" applyFont="1" applyFill="1" applyBorder="1" applyAlignment="1">
      <alignment horizontal="center" vertical="center" wrapText="1"/>
    </xf>
    <xf numFmtId="49" fontId="8" fillId="38" borderId="46" xfId="0" applyNumberFormat="1" applyFont="1" applyFill="1" applyBorder="1" applyAlignment="1">
      <alignment horizontal="center" vertical="center" wrapText="1"/>
    </xf>
    <xf numFmtId="172" fontId="9" fillId="38" borderId="45" xfId="0" applyNumberFormat="1" applyFont="1" applyFill="1" applyBorder="1" applyAlignment="1">
      <alignment horizontal="center" vertical="center" wrapText="1"/>
    </xf>
    <xf numFmtId="172" fontId="9" fillId="38" borderId="46" xfId="0" applyNumberFormat="1" applyFont="1" applyFill="1" applyBorder="1" applyAlignment="1">
      <alignment horizontal="center" vertical="center" wrapText="1"/>
    </xf>
    <xf numFmtId="0" fontId="24" fillId="38" borderId="45" xfId="0" applyFont="1" applyFill="1" applyBorder="1" applyAlignment="1">
      <alignment horizontal="center" vertical="center"/>
    </xf>
    <xf numFmtId="0" fontId="24" fillId="38" borderId="46" xfId="0" applyFont="1" applyFill="1" applyBorder="1" applyAlignment="1">
      <alignment horizontal="center" vertical="center"/>
    </xf>
    <xf numFmtId="0" fontId="8" fillId="38" borderId="53" xfId="0" applyFont="1" applyFill="1" applyBorder="1" applyAlignment="1">
      <alignment horizontal="center" vertical="center"/>
    </xf>
    <xf numFmtId="0" fontId="8" fillId="38" borderId="5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49" fontId="7" fillId="47" borderId="43" xfId="0" applyNumberFormat="1" applyFont="1" applyFill="1" applyBorder="1" applyAlignment="1">
      <alignment horizontal="center" vertical="center" wrapText="1"/>
    </xf>
    <xf numFmtId="49" fontId="7" fillId="47" borderId="44" xfId="0" applyNumberFormat="1" applyFont="1" applyFill="1" applyBorder="1" applyAlignment="1">
      <alignment horizontal="center" vertical="center" wrapText="1"/>
    </xf>
    <xf numFmtId="0" fontId="21" fillId="35" borderId="47" xfId="0" applyFont="1" applyFill="1" applyBorder="1" applyAlignment="1">
      <alignment horizontal="center" vertical="center"/>
    </xf>
    <xf numFmtId="0" fontId="21" fillId="35" borderId="55" xfId="0" applyFont="1" applyFill="1" applyBorder="1" applyAlignment="1">
      <alignment horizontal="center" vertical="center"/>
    </xf>
    <xf numFmtId="0" fontId="21" fillId="35" borderId="48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50" xfId="0" applyFont="1" applyFill="1" applyBorder="1" applyAlignment="1">
      <alignment horizontal="center" vertical="center"/>
    </xf>
    <xf numFmtId="0" fontId="29" fillId="35" borderId="56" xfId="0" applyFont="1" applyFill="1" applyBorder="1" applyAlignment="1">
      <alignment horizontal="center" vertical="center"/>
    </xf>
    <xf numFmtId="0" fontId="29" fillId="35" borderId="52" xfId="0" applyFont="1" applyFill="1" applyBorder="1" applyAlignment="1">
      <alignment horizontal="center" vertical="center"/>
    </xf>
    <xf numFmtId="0" fontId="7" fillId="40" borderId="55" xfId="0" applyFont="1" applyFill="1" applyBorder="1" applyAlignment="1">
      <alignment horizontal="center" vertical="center"/>
    </xf>
    <xf numFmtId="0" fontId="7" fillId="40" borderId="43" xfId="0" applyFont="1" applyFill="1" applyBorder="1" applyAlignment="1">
      <alignment horizontal="center" vertical="center"/>
    </xf>
    <xf numFmtId="0" fontId="7" fillId="40" borderId="56" xfId="0" applyFont="1" applyFill="1" applyBorder="1" applyAlignment="1">
      <alignment horizontal="center" vertical="center"/>
    </xf>
    <xf numFmtId="0" fontId="7" fillId="40" borderId="44" xfId="0" applyFont="1" applyFill="1" applyBorder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0" fontId="19" fillId="37" borderId="57" xfId="0" applyFont="1" applyFill="1" applyBorder="1" applyAlignment="1">
      <alignment horizontal="center" vertical="center"/>
    </xf>
    <xf numFmtId="0" fontId="19" fillId="37" borderId="58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 vertical="center"/>
    </xf>
    <xf numFmtId="0" fontId="31" fillId="37" borderId="61" xfId="0" applyFont="1" applyFill="1" applyBorder="1" applyAlignment="1">
      <alignment horizontal="center" vertical="center"/>
    </xf>
    <xf numFmtId="0" fontId="31" fillId="37" borderId="62" xfId="0" applyFont="1" applyFill="1" applyBorder="1" applyAlignment="1">
      <alignment horizontal="center" vertical="center"/>
    </xf>
    <xf numFmtId="0" fontId="31" fillId="37" borderId="56" xfId="0" applyFont="1" applyFill="1" applyBorder="1" applyAlignment="1">
      <alignment horizontal="center" vertical="center"/>
    </xf>
    <xf numFmtId="0" fontId="31" fillId="37" borderId="52" xfId="0" applyFont="1" applyFill="1" applyBorder="1" applyAlignment="1">
      <alignment horizontal="center" vertical="center"/>
    </xf>
    <xf numFmtId="0" fontId="7" fillId="40" borderId="39" xfId="0" applyFont="1" applyFill="1" applyBorder="1" applyAlignment="1">
      <alignment horizontal="center" vertical="center"/>
    </xf>
    <xf numFmtId="0" fontId="7" fillId="40" borderId="40" xfId="0" applyFont="1" applyFill="1" applyBorder="1" applyAlignment="1">
      <alignment horizontal="center" vertical="center"/>
    </xf>
    <xf numFmtId="0" fontId="28" fillId="41" borderId="36" xfId="0" applyFont="1" applyFill="1" applyBorder="1" applyAlignment="1">
      <alignment horizontal="center" vertical="center"/>
    </xf>
    <xf numFmtId="0" fontId="28" fillId="41" borderId="37" xfId="0" applyFont="1" applyFill="1" applyBorder="1" applyAlignment="1">
      <alignment horizontal="center" vertical="center"/>
    </xf>
    <xf numFmtId="0" fontId="28" fillId="41" borderId="38" xfId="0" applyFont="1" applyFill="1" applyBorder="1" applyAlignment="1">
      <alignment horizontal="center" vertical="center"/>
    </xf>
    <xf numFmtId="0" fontId="26" fillId="41" borderId="63" xfId="0" applyFont="1" applyFill="1" applyBorder="1" applyAlignment="1">
      <alignment horizontal="center" vertical="center"/>
    </xf>
    <xf numFmtId="0" fontId="26" fillId="41" borderId="57" xfId="0" applyFont="1" applyFill="1" applyBorder="1" applyAlignment="1">
      <alignment horizontal="center" vertical="center"/>
    </xf>
    <xf numFmtId="0" fontId="26" fillId="41" borderId="58" xfId="0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13" fillId="46" borderId="10" xfId="0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horizontal="center" vertical="center"/>
    </xf>
    <xf numFmtId="173" fontId="7" fillId="46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10"/>
  <sheetViews>
    <sheetView tabSelected="1" zoomScalePageLayoutView="0" workbookViewId="0" topLeftCell="A1">
      <selection activeCell="O14" sqref="O14:O20"/>
    </sheetView>
  </sheetViews>
  <sheetFormatPr defaultColWidth="11.421875" defaultRowHeight="26.25" customHeight="1"/>
  <cols>
    <col min="1" max="1" width="2.57421875" style="111" customWidth="1"/>
    <col min="2" max="2" width="10.28125" style="120" bestFit="1" customWidth="1"/>
    <col min="3" max="3" width="27.8515625" style="120" bestFit="1" customWidth="1"/>
    <col min="4" max="4" width="16.7109375" style="120" customWidth="1"/>
    <col min="5" max="5" width="13.421875" style="25" customWidth="1"/>
    <col min="6" max="10" width="13.421875" style="120" customWidth="1"/>
    <col min="11" max="11" width="13.8515625" style="120" customWidth="1"/>
    <col min="12" max="12" width="14.28125" style="120" customWidth="1"/>
    <col min="13" max="14" width="13.8515625" style="120" customWidth="1"/>
    <col min="15" max="15" width="13.7109375" style="120" customWidth="1"/>
    <col min="16" max="16" width="14.421875" style="120" customWidth="1"/>
    <col min="17" max="17" width="13.140625" style="115" customWidth="1"/>
    <col min="18" max="18" width="2.57421875" style="115" customWidth="1"/>
    <col min="19" max="19" width="5.421875" style="116" customWidth="1"/>
    <col min="20" max="20" width="4.00390625" style="117" bestFit="1" customWidth="1"/>
    <col min="21" max="21" width="4.57421875" style="117" bestFit="1" customWidth="1"/>
    <col min="22" max="22" width="4.00390625" style="117" bestFit="1" customWidth="1"/>
    <col min="23" max="24" width="4.00390625" style="116" bestFit="1" customWidth="1"/>
    <col min="25" max="25" width="5.421875" style="117" bestFit="1" customWidth="1"/>
    <col min="26" max="26" width="13.421875" style="116" bestFit="1" customWidth="1"/>
    <col min="27" max="27" width="11.28125" style="126" customWidth="1"/>
    <col min="28" max="28" width="11.00390625" style="126" customWidth="1"/>
    <col min="29" max="29" width="1.1484375" style="115" customWidth="1"/>
    <col min="30" max="30" width="2.57421875" style="111" customWidth="1"/>
    <col min="31" max="31" width="10.00390625" style="127" bestFit="1" customWidth="1"/>
    <col min="32" max="16384" width="11.421875" style="120" customWidth="1"/>
  </cols>
  <sheetData>
    <row r="1" spans="5:31" s="111" customFormat="1" ht="26.25" customHeight="1" thickBot="1">
      <c r="E1" s="23"/>
      <c r="AE1" s="112"/>
    </row>
    <row r="2" spans="2:31" ht="27" customHeight="1">
      <c r="B2" s="113"/>
      <c r="C2" s="113"/>
      <c r="D2" s="113"/>
      <c r="E2" s="114"/>
      <c r="F2" s="197" t="str">
        <f>C14</f>
        <v>Walter Lemböck </v>
      </c>
      <c r="G2" s="198"/>
      <c r="H2" s="198"/>
      <c r="I2" s="199"/>
      <c r="J2" s="111"/>
      <c r="K2" s="114"/>
      <c r="L2" s="111"/>
      <c r="M2" s="111"/>
      <c r="N2" s="111"/>
      <c r="O2" s="111"/>
      <c r="P2" s="111"/>
      <c r="V2" s="118"/>
      <c r="W2" s="119"/>
      <c r="X2" s="119"/>
      <c r="Y2" s="118"/>
      <c r="Z2" s="119"/>
      <c r="AA2" s="120"/>
      <c r="AB2" s="120"/>
      <c r="AC2" s="120"/>
      <c r="AD2" s="120"/>
      <c r="AE2" s="120"/>
    </row>
    <row r="3" spans="1:26" s="121" customFormat="1" ht="27" customHeight="1" thickBot="1">
      <c r="A3" s="113"/>
      <c r="B3" s="113"/>
      <c r="C3" s="113"/>
      <c r="D3" s="113"/>
      <c r="E3" s="113"/>
      <c r="F3" s="200">
        <f>L14</f>
        <v>30</v>
      </c>
      <c r="G3" s="201"/>
      <c r="H3" s="201"/>
      <c r="I3" s="202"/>
      <c r="J3" s="113"/>
      <c r="K3" s="114"/>
      <c r="L3" s="113"/>
      <c r="M3" s="113"/>
      <c r="N3" s="113"/>
      <c r="O3" s="113"/>
      <c r="P3" s="113"/>
      <c r="Q3" s="113"/>
      <c r="V3" s="113"/>
      <c r="W3" s="113"/>
      <c r="X3" s="113"/>
      <c r="Y3" s="113"/>
      <c r="Z3" s="113"/>
    </row>
    <row r="4" spans="1:26" s="121" customFormat="1" ht="27" customHeight="1">
      <c r="A4" s="113"/>
      <c r="B4" s="122"/>
      <c r="C4" s="122"/>
      <c r="D4" s="173" t="str">
        <f>C15</f>
        <v>Thomas Sanda</v>
      </c>
      <c r="E4" s="174"/>
      <c r="F4" s="203">
        <v>1</v>
      </c>
      <c r="G4" s="203"/>
      <c r="H4" s="203"/>
      <c r="I4" s="204"/>
      <c r="J4" s="113"/>
      <c r="K4" s="113"/>
      <c r="L4" s="113"/>
      <c r="M4" s="113"/>
      <c r="N4" s="113"/>
      <c r="O4" s="113"/>
      <c r="P4" s="113"/>
      <c r="Q4" s="113"/>
      <c r="V4" s="113"/>
      <c r="W4" s="113"/>
      <c r="X4" s="113"/>
      <c r="Y4" s="113"/>
      <c r="Z4" s="113"/>
    </row>
    <row r="5" spans="1:26" s="123" customFormat="1" ht="27" customHeight="1" thickBot="1">
      <c r="A5" s="122"/>
      <c r="B5" s="122"/>
      <c r="C5" s="122"/>
      <c r="D5" s="175">
        <f>L15</f>
        <v>27</v>
      </c>
      <c r="E5" s="176"/>
      <c r="F5" s="203"/>
      <c r="G5" s="203"/>
      <c r="H5" s="203"/>
      <c r="I5" s="204"/>
      <c r="J5" s="122"/>
      <c r="K5" s="122"/>
      <c r="L5" s="122"/>
      <c r="M5" s="122"/>
      <c r="N5" s="122"/>
      <c r="O5" s="122"/>
      <c r="P5" s="122"/>
      <c r="Q5" s="122"/>
      <c r="V5" s="122"/>
      <c r="W5" s="122"/>
      <c r="X5" s="122"/>
      <c r="Y5" s="122"/>
      <c r="Z5" s="122"/>
    </row>
    <row r="6" spans="1:26" s="123" customFormat="1" ht="27" customHeight="1">
      <c r="A6" s="122"/>
      <c r="B6" s="122"/>
      <c r="C6" s="122"/>
      <c r="D6" s="177">
        <v>2</v>
      </c>
      <c r="E6" s="178"/>
      <c r="F6" s="203"/>
      <c r="G6" s="203"/>
      <c r="H6" s="203"/>
      <c r="I6" s="204"/>
      <c r="J6" s="214" t="str">
        <f>C16</f>
        <v>Walter Müllner </v>
      </c>
      <c r="K6" s="215"/>
      <c r="L6" s="122"/>
      <c r="M6" s="122"/>
      <c r="N6" s="122"/>
      <c r="O6" s="122"/>
      <c r="P6" s="122"/>
      <c r="Q6" s="122"/>
      <c r="V6" s="122"/>
      <c r="W6" s="122"/>
      <c r="X6" s="122"/>
      <c r="Y6" s="122"/>
      <c r="Z6" s="122"/>
    </row>
    <row r="7" spans="1:26" s="123" customFormat="1" ht="27" customHeight="1">
      <c r="A7" s="122"/>
      <c r="B7" s="122"/>
      <c r="C7" s="122"/>
      <c r="D7" s="177"/>
      <c r="E7" s="178"/>
      <c r="F7" s="203"/>
      <c r="G7" s="203"/>
      <c r="H7" s="203"/>
      <c r="I7" s="204"/>
      <c r="J7" s="216">
        <f>L16</f>
        <v>25</v>
      </c>
      <c r="K7" s="217"/>
      <c r="L7" s="122"/>
      <c r="M7" s="122"/>
      <c r="N7" s="122"/>
      <c r="O7" s="122"/>
      <c r="P7" s="122"/>
      <c r="Q7" s="122"/>
      <c r="V7" s="122"/>
      <c r="W7" s="122"/>
      <c r="X7" s="122"/>
      <c r="Y7" s="122"/>
      <c r="Z7" s="122"/>
    </row>
    <row r="8" spans="1:26" s="123" customFormat="1" ht="27" customHeight="1">
      <c r="A8" s="122"/>
      <c r="B8" s="113"/>
      <c r="C8" s="113"/>
      <c r="D8" s="177"/>
      <c r="E8" s="178"/>
      <c r="F8" s="203"/>
      <c r="G8" s="203"/>
      <c r="H8" s="203"/>
      <c r="I8" s="204"/>
      <c r="J8" s="218">
        <v>3</v>
      </c>
      <c r="K8" s="219"/>
      <c r="L8" s="122"/>
      <c r="M8" s="122"/>
      <c r="N8" s="122"/>
      <c r="O8" s="122"/>
      <c r="P8" s="122"/>
      <c r="Q8" s="122"/>
      <c r="V8" s="122"/>
      <c r="W8" s="122"/>
      <c r="X8" s="122"/>
      <c r="Y8" s="122"/>
      <c r="Z8" s="122"/>
    </row>
    <row r="9" spans="1:26" s="121" customFormat="1" ht="27" customHeight="1" thickBot="1">
      <c r="A9" s="113"/>
      <c r="B9" s="113"/>
      <c r="C9" s="113"/>
      <c r="D9" s="179"/>
      <c r="E9" s="180"/>
      <c r="F9" s="205"/>
      <c r="G9" s="205"/>
      <c r="H9" s="205"/>
      <c r="I9" s="206"/>
      <c r="J9" s="220"/>
      <c r="K9" s="221"/>
      <c r="L9" s="113"/>
      <c r="M9" s="113"/>
      <c r="N9" s="113"/>
      <c r="O9" s="113"/>
      <c r="P9" s="113"/>
      <c r="Q9" s="113"/>
      <c r="V9" s="113"/>
      <c r="W9" s="113"/>
      <c r="X9" s="113"/>
      <c r="Y9" s="113"/>
      <c r="Z9" s="113"/>
    </row>
    <row r="10" spans="1:29" s="121" customFormat="1" ht="26.25" customHeight="1" thickBot="1">
      <c r="A10" s="113"/>
      <c r="B10" s="113"/>
      <c r="C10" s="113"/>
      <c r="D10" s="113"/>
      <c r="E10" s="2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24"/>
      <c r="R10" s="124"/>
      <c r="S10" s="113"/>
      <c r="T10" s="113"/>
      <c r="U10" s="113"/>
      <c r="V10" s="113"/>
      <c r="W10" s="113"/>
      <c r="X10" s="113"/>
      <c r="Y10" s="113"/>
      <c r="Z10" s="113"/>
      <c r="AC10" s="124"/>
    </row>
    <row r="11" spans="1:25" s="121" customFormat="1" ht="35.25" customHeight="1" thickBot="1">
      <c r="A11" s="113"/>
      <c r="B11" s="211" t="str">
        <f>Eingabe!$B$2</f>
        <v>SA 2016 Gruppe 5 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3"/>
      <c r="N11" s="124"/>
      <c r="O11" s="113"/>
      <c r="P11" s="113"/>
      <c r="Y11" s="124"/>
    </row>
    <row r="12" spans="1:16" s="123" customFormat="1" ht="26.25" customHeight="1">
      <c r="A12" s="122"/>
      <c r="B12" s="222" t="s">
        <v>0</v>
      </c>
      <c r="C12" s="189" t="s">
        <v>63</v>
      </c>
      <c r="D12" s="181" t="s">
        <v>2</v>
      </c>
      <c r="E12" s="187">
        <f>Eingabe!R3</f>
        <v>42423</v>
      </c>
      <c r="F12" s="187">
        <f>Eingabe!S3</f>
        <v>42507</v>
      </c>
      <c r="G12" s="187">
        <f>Eingabe!T3</f>
        <v>42619</v>
      </c>
      <c r="H12" s="187">
        <f>Eingabe!U3</f>
        <v>42661</v>
      </c>
      <c r="I12" s="207" t="s">
        <v>106</v>
      </c>
      <c r="J12" s="208"/>
      <c r="K12" s="183" t="s">
        <v>64</v>
      </c>
      <c r="L12" s="185" t="s">
        <v>65</v>
      </c>
      <c r="M12" s="191" t="s">
        <v>57</v>
      </c>
      <c r="N12" s="124"/>
      <c r="O12" s="125"/>
      <c r="P12" s="122"/>
    </row>
    <row r="13" spans="1:16" s="123" customFormat="1" ht="26.25" customHeight="1" thickBot="1">
      <c r="A13" s="122"/>
      <c r="B13" s="223"/>
      <c r="C13" s="190"/>
      <c r="D13" s="182"/>
      <c r="E13" s="188"/>
      <c r="F13" s="188"/>
      <c r="G13" s="188"/>
      <c r="H13" s="188"/>
      <c r="I13" s="209"/>
      <c r="J13" s="210"/>
      <c r="K13" s="184"/>
      <c r="L13" s="186"/>
      <c r="M13" s="192"/>
      <c r="N13" s="124"/>
      <c r="O13" s="125"/>
      <c r="P13" s="122"/>
    </row>
    <row r="14" spans="1:16" s="121" customFormat="1" ht="26.25" customHeight="1">
      <c r="A14" s="113"/>
      <c r="B14" s="86">
        <v>1</v>
      </c>
      <c r="C14" s="89" t="str">
        <f>Eingabe!C4</f>
        <v>Walter Lemböck </v>
      </c>
      <c r="D14" s="22">
        <f>Eingabe!W4</f>
        <v>30</v>
      </c>
      <c r="E14" s="90">
        <f>Eingabe!Z4</f>
        <v>30</v>
      </c>
      <c r="F14" s="90" t="str">
        <f>Eingabe!AA4</f>
        <v> </v>
      </c>
      <c r="G14" s="90" t="str">
        <f>Eingabe!AB4</f>
        <v> </v>
      </c>
      <c r="H14" s="90" t="str">
        <f>Eingabe!AC4</f>
        <v> </v>
      </c>
      <c r="I14" s="87" t="str">
        <f>IF(O14=0,Eingabe!AW4,IF(Eingabe!AT4=0,Eingabe!AU4,IF(Eingabe!AT4&gt;=0,Eingabe!AS4,IF(Eingabe!AT4&lt;=0,Eingabe!AV4))))</f>
        <v>►</v>
      </c>
      <c r="J14" s="88" t="str">
        <f>IF(O14=0,Eingabe!AX4,IF(Eingabe!AT4=0," ",IF(Eingabe!AT4&gt;=0,Eingabe!AT4,IF(Eingabe!AT4&lt;=0,Eingabe!AT4,))))</f>
        <v>neu</v>
      </c>
      <c r="K14" s="91">
        <f>Eingabe!V4</f>
        <v>30</v>
      </c>
      <c r="L14" s="91">
        <f>SUM(K14-M14)</f>
        <v>30</v>
      </c>
      <c r="M14" s="92">
        <f>Eingabe!X4</f>
        <v>0</v>
      </c>
      <c r="N14" s="113"/>
      <c r="O14" s="237">
        <v>0</v>
      </c>
      <c r="P14" s="113"/>
    </row>
    <row r="15" spans="1:16" s="123" customFormat="1" ht="26.25" customHeight="1">
      <c r="A15" s="122"/>
      <c r="B15" s="16">
        <v>2</v>
      </c>
      <c r="C15" s="24" t="str">
        <f>Eingabe!C5</f>
        <v>Thomas Sanda</v>
      </c>
      <c r="D15" s="22">
        <f>Eingabe!W5</f>
        <v>27</v>
      </c>
      <c r="E15" s="9">
        <f>Eingabe!Z5</f>
        <v>27</v>
      </c>
      <c r="F15" s="9" t="str">
        <f>Eingabe!AA5</f>
        <v> </v>
      </c>
      <c r="G15" s="9" t="str">
        <f>Eingabe!AB5</f>
        <v> </v>
      </c>
      <c r="H15" s="9" t="str">
        <f>Eingabe!AC5</f>
        <v> </v>
      </c>
      <c r="I15" s="36" t="str">
        <f>IF(O15=0,Eingabe!AW5,IF(Eingabe!AT5=0,Eingabe!AU5,IF(Eingabe!AT5&gt;=0,Eingabe!AS5,IF(Eingabe!AT5&lt;=0,Eingabe!AV5))))</f>
        <v>►</v>
      </c>
      <c r="J15" s="34" t="str">
        <f>IF(O15=0,Eingabe!AX5,IF(Eingabe!AT5=0," ",IF(Eingabe!AT5&gt;=0,Eingabe!AT5,IF(Eingabe!AT5&lt;=0,Eingabe!AT5,))))</f>
        <v>neu</v>
      </c>
      <c r="K15" s="13">
        <f>Eingabe!V5</f>
        <v>27</v>
      </c>
      <c r="L15" s="13">
        <f>SUM(K15-M15)</f>
        <v>27</v>
      </c>
      <c r="M15" s="84">
        <f>Eingabe!X5</f>
        <v>0</v>
      </c>
      <c r="N15" s="113"/>
      <c r="O15" s="237">
        <v>0</v>
      </c>
      <c r="P15" s="122"/>
    </row>
    <row r="16" spans="1:16" s="121" customFormat="1" ht="26.25" customHeight="1">
      <c r="A16" s="113"/>
      <c r="B16" s="17">
        <v>3</v>
      </c>
      <c r="C16" s="24" t="str">
        <f>Eingabe!C7</f>
        <v>Walter Müllner </v>
      </c>
      <c r="D16" s="22">
        <f>Eingabe!W7</f>
        <v>25</v>
      </c>
      <c r="E16" s="9">
        <f>Eingabe!Z7</f>
        <v>25</v>
      </c>
      <c r="F16" s="9" t="str">
        <f>Eingabe!AA7</f>
        <v> </v>
      </c>
      <c r="G16" s="9" t="str">
        <f>Eingabe!AB7</f>
        <v> </v>
      </c>
      <c r="H16" s="9" t="str">
        <f>Eingabe!AC7</f>
        <v> </v>
      </c>
      <c r="I16" s="36" t="str">
        <f>IF(O16=0,Eingabe!AW7,IF(Eingabe!AT7=0,Eingabe!AU7,IF(Eingabe!AT7&gt;=0,Eingabe!AS7,IF(Eingabe!AT7&lt;=0,Eingabe!AV7))))</f>
        <v>►</v>
      </c>
      <c r="J16" s="34" t="str">
        <f>IF(O16=0,Eingabe!AX7,IF(Eingabe!AT7=0," ",IF(Eingabe!AT7&gt;=0,Eingabe!AT7,IF(Eingabe!AT7&lt;=0,Eingabe!AT7,))))</f>
        <v>neu</v>
      </c>
      <c r="K16" s="13">
        <f>Eingabe!V7</f>
        <v>25</v>
      </c>
      <c r="L16" s="13">
        <f>SUM(K16-M16)</f>
        <v>25</v>
      </c>
      <c r="M16" s="84">
        <f>Eingabe!X7</f>
        <v>0</v>
      </c>
      <c r="N16" s="124"/>
      <c r="O16" s="237">
        <v>0</v>
      </c>
      <c r="P16" s="113"/>
    </row>
    <row r="17" spans="1:16" s="121" customFormat="1" ht="26.25" customHeight="1">
      <c r="A17" s="113"/>
      <c r="B17" s="18">
        <v>4</v>
      </c>
      <c r="C17" s="24" t="str">
        <f>Eingabe!C6</f>
        <v>Gerhard Fischer </v>
      </c>
      <c r="D17" s="22">
        <f>Eingabe!W6</f>
        <v>24</v>
      </c>
      <c r="E17" s="9">
        <f>Eingabe!Z6</f>
        <v>24</v>
      </c>
      <c r="F17" s="9" t="str">
        <f>Eingabe!AA6</f>
        <v> </v>
      </c>
      <c r="G17" s="9" t="str">
        <f>Eingabe!AB6</f>
        <v> </v>
      </c>
      <c r="H17" s="9" t="str">
        <f>Eingabe!AC6</f>
        <v> </v>
      </c>
      <c r="I17" s="36" t="str">
        <f>IF(O17=0,Eingabe!AW6,IF(Eingabe!AT6=0,Eingabe!AU6,IF(Eingabe!AT6&gt;=0,Eingabe!AS6,IF(Eingabe!AT6&lt;=0,Eingabe!AV6))))</f>
        <v>►</v>
      </c>
      <c r="J17" s="34" t="str">
        <f>IF(O17=0,Eingabe!AX6,IF(Eingabe!AT6=0," ",IF(Eingabe!AT6&gt;=0,Eingabe!AT6,IF(Eingabe!AT6&lt;=0,Eingabe!AT6,))))</f>
        <v>neu</v>
      </c>
      <c r="K17" s="13">
        <f>Eingabe!V6</f>
        <v>24</v>
      </c>
      <c r="L17" s="13">
        <f>SUM(K17-M17)</f>
        <v>24</v>
      </c>
      <c r="M17" s="84">
        <f>Eingabe!X6</f>
        <v>0</v>
      </c>
      <c r="N17" s="113"/>
      <c r="O17" s="237">
        <v>0</v>
      </c>
      <c r="P17" s="113"/>
    </row>
    <row r="18" spans="1:16" s="121" customFormat="1" ht="26.25" customHeight="1">
      <c r="A18" s="113"/>
      <c r="B18" s="18">
        <v>5</v>
      </c>
      <c r="C18" s="24" t="str">
        <f>Eingabe!C8</f>
        <v>Peter Siding </v>
      </c>
      <c r="D18" s="22">
        <f>Eingabe!W8</f>
        <v>23</v>
      </c>
      <c r="E18" s="9">
        <f>Eingabe!Z8</f>
        <v>23</v>
      </c>
      <c r="F18" s="9" t="str">
        <f>Eingabe!AA8</f>
        <v> </v>
      </c>
      <c r="G18" s="9" t="str">
        <f>Eingabe!AB8</f>
        <v> </v>
      </c>
      <c r="H18" s="9" t="str">
        <f>Eingabe!AC8</f>
        <v> </v>
      </c>
      <c r="I18" s="36" t="str">
        <f>IF(O18=0,Eingabe!AW8,IF(Eingabe!AT8=0,Eingabe!AU8,IF(Eingabe!AT8&gt;=0,Eingabe!AS8,IF(Eingabe!AT8&lt;=0,Eingabe!AV8))))</f>
        <v>►</v>
      </c>
      <c r="J18" s="34" t="str">
        <f>IF(O18=0,Eingabe!AX8,IF(Eingabe!AT8=0," ",IF(Eingabe!AT8&gt;=0,Eingabe!AT8,IF(Eingabe!AT8&lt;=0,Eingabe!AT8,))))</f>
        <v>neu</v>
      </c>
      <c r="K18" s="13">
        <f>Eingabe!V8</f>
        <v>23</v>
      </c>
      <c r="L18" s="13">
        <f>SUM(K18-M18)</f>
        <v>23</v>
      </c>
      <c r="M18" s="84">
        <f>Eingabe!X8</f>
        <v>0</v>
      </c>
      <c r="N18" s="124"/>
      <c r="O18" s="237">
        <v>0</v>
      </c>
      <c r="P18" s="113"/>
    </row>
    <row r="19" spans="1:16" s="121" customFormat="1" ht="26.25" customHeight="1">
      <c r="A19" s="113"/>
      <c r="B19" s="18">
        <v>6</v>
      </c>
      <c r="C19" s="24" t="str">
        <f>Eingabe!C10</f>
        <v>Leo Rebler</v>
      </c>
      <c r="D19" s="22">
        <f>Eingabe!W10</f>
        <v>22</v>
      </c>
      <c r="E19" s="9">
        <f>Eingabe!Z10</f>
        <v>22</v>
      </c>
      <c r="F19" s="9" t="str">
        <f>Eingabe!AA10</f>
        <v> </v>
      </c>
      <c r="G19" s="9" t="str">
        <f>Eingabe!AB10</f>
        <v> </v>
      </c>
      <c r="H19" s="9" t="str">
        <f>Eingabe!AC10</f>
        <v> </v>
      </c>
      <c r="I19" s="36" t="str">
        <f>IF(O19=0,Eingabe!AW10,IF(Eingabe!AT10=0,Eingabe!AU10,IF(Eingabe!AT10&gt;=0,Eingabe!AS10,IF(Eingabe!AT10&lt;=0,Eingabe!AV10))))</f>
        <v>►</v>
      </c>
      <c r="J19" s="34" t="str">
        <f>IF(O19=0,Eingabe!AX10,IF(Eingabe!AT10=0," ",IF(Eingabe!AT10&gt;=0,Eingabe!AT10,IF(Eingabe!AT10&lt;=0,Eingabe!AT10,))))</f>
        <v>neu</v>
      </c>
      <c r="K19" s="13">
        <f>Eingabe!V10</f>
        <v>22</v>
      </c>
      <c r="L19" s="13">
        <f>SUM(K19-M19)</f>
        <v>22</v>
      </c>
      <c r="M19" s="84">
        <f>Eingabe!X10</f>
        <v>0</v>
      </c>
      <c r="N19" s="124"/>
      <c r="O19" s="237">
        <v>0</v>
      </c>
      <c r="P19" s="113"/>
    </row>
    <row r="20" spans="1:16" s="121" customFormat="1" ht="26.25" customHeight="1" thickBot="1">
      <c r="A20" s="113"/>
      <c r="B20" s="18">
        <v>7</v>
      </c>
      <c r="C20" s="24" t="str">
        <f>Eingabe!C9</f>
        <v>Thomas Nowak </v>
      </c>
      <c r="D20" s="22">
        <f>Eingabe!W9</f>
        <v>21</v>
      </c>
      <c r="E20" s="9">
        <f>Eingabe!Z9</f>
        <v>21</v>
      </c>
      <c r="F20" s="9" t="str">
        <f>Eingabe!AA9</f>
        <v> </v>
      </c>
      <c r="G20" s="9" t="str">
        <f>Eingabe!AB9</f>
        <v> </v>
      </c>
      <c r="H20" s="9" t="str">
        <f>Eingabe!AC9</f>
        <v> </v>
      </c>
      <c r="I20" s="36" t="str">
        <f>IF(O20=0,Eingabe!AW9,IF(Eingabe!AT9=0,Eingabe!AU9,IF(Eingabe!AT9&gt;=0,Eingabe!AS9,IF(Eingabe!AT9&lt;=0,Eingabe!AV9))))</f>
        <v>►</v>
      </c>
      <c r="J20" s="34" t="str">
        <f>IF(O20=0,Eingabe!AX9,IF(Eingabe!AT9=0," ",IF(Eingabe!AT9&gt;=0,Eingabe!AT9,IF(Eingabe!AT9&lt;=0,Eingabe!AT9,))))</f>
        <v>neu</v>
      </c>
      <c r="K20" s="13">
        <f>Eingabe!V9</f>
        <v>21</v>
      </c>
      <c r="L20" s="13">
        <f>SUM(K20-M20)</f>
        <v>21</v>
      </c>
      <c r="M20" s="84">
        <f>Eingabe!X9</f>
        <v>0</v>
      </c>
      <c r="N20" s="113"/>
      <c r="O20" s="237">
        <v>0</v>
      </c>
      <c r="P20" s="113"/>
    </row>
    <row r="21" spans="2:31" ht="26.25" customHeight="1" thickBot="1">
      <c r="B21" s="160" t="str">
        <f>Eingabe!$B$54</f>
        <v>Punktevergabe: 30,27,25,24,23,22,21,20,19,18,17,16,15,14,13,12,11,10,9,8,7,6,5,4,3,2,1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2"/>
      <c r="N21" s="111"/>
      <c r="O21" s="111"/>
      <c r="P21" s="115"/>
      <c r="R21" s="119"/>
      <c r="S21" s="118"/>
      <c r="T21" s="118"/>
      <c r="U21" s="118"/>
      <c r="V21" s="119"/>
      <c r="W21" s="119"/>
      <c r="X21" s="118"/>
      <c r="Y21" s="119"/>
      <c r="Z21" s="126"/>
      <c r="AB21" s="115"/>
      <c r="AC21" s="111"/>
      <c r="AD21" s="127"/>
      <c r="AE21" s="120"/>
    </row>
    <row r="22" spans="2:26" ht="26.25" customHeight="1">
      <c r="B22" s="111"/>
      <c r="C22" s="23"/>
      <c r="D22" s="111"/>
      <c r="F22" s="111"/>
      <c r="G22" s="111"/>
      <c r="H22" s="111"/>
      <c r="I22" s="111"/>
      <c r="J22" s="111"/>
      <c r="K22" s="111"/>
      <c r="L22" s="111"/>
      <c r="M22" s="111"/>
      <c r="N22" s="111"/>
      <c r="P22" s="111"/>
      <c r="S22" s="119"/>
      <c r="T22" s="118"/>
      <c r="U22" s="118"/>
      <c r="V22" s="118"/>
      <c r="W22" s="119"/>
      <c r="X22" s="119"/>
      <c r="Y22" s="118"/>
      <c r="Z22" s="119"/>
    </row>
    <row r="23" spans="2:31" ht="26.25" customHeight="1">
      <c r="B23" s="111"/>
      <c r="C23" s="232" t="s">
        <v>74</v>
      </c>
      <c r="D23" s="149">
        <v>10.586</v>
      </c>
      <c r="E23" s="234" t="s">
        <v>68</v>
      </c>
      <c r="F23" s="149">
        <v>4</v>
      </c>
      <c r="G23" s="111"/>
      <c r="H23" s="143" t="s">
        <v>128</v>
      </c>
      <c r="I23" s="144"/>
      <c r="J23" s="143" t="s">
        <v>129</v>
      </c>
      <c r="K23" s="111"/>
      <c r="L23" s="145">
        <v>1</v>
      </c>
      <c r="M23" s="146">
        <v>2</v>
      </c>
      <c r="N23" s="111"/>
      <c r="O23" s="111"/>
      <c r="P23" s="111"/>
      <c r="S23" s="119"/>
      <c r="T23" s="118"/>
      <c r="U23" s="118"/>
      <c r="V23" s="118"/>
      <c r="W23" s="119"/>
      <c r="X23" s="119"/>
      <c r="Y23" s="118"/>
      <c r="Z23" s="119"/>
      <c r="AB23" s="120"/>
      <c r="AC23" s="120"/>
      <c r="AD23" s="120"/>
      <c r="AE23" s="120"/>
    </row>
    <row r="24" spans="2:31" ht="26.25" customHeight="1">
      <c r="B24" s="111"/>
      <c r="C24" s="233" t="s">
        <v>142</v>
      </c>
      <c r="D24" s="150">
        <v>10.606</v>
      </c>
      <c r="E24" s="235" t="s">
        <v>68</v>
      </c>
      <c r="F24" s="150">
        <v>5</v>
      </c>
      <c r="G24" s="111"/>
      <c r="H24" s="147" t="s">
        <v>140</v>
      </c>
      <c r="I24" s="143" t="s">
        <v>4</v>
      </c>
      <c r="J24" s="230">
        <v>0.31</v>
      </c>
      <c r="K24" s="111"/>
      <c r="L24" s="148">
        <v>3</v>
      </c>
      <c r="M24" s="149">
        <v>4</v>
      </c>
      <c r="N24" s="111"/>
      <c r="O24" s="111"/>
      <c r="S24" s="119"/>
      <c r="T24" s="118"/>
      <c r="U24" s="118"/>
      <c r="V24" s="118"/>
      <c r="W24" s="119"/>
      <c r="X24" s="119"/>
      <c r="Y24" s="118"/>
      <c r="Z24" s="119"/>
      <c r="AB24" s="120"/>
      <c r="AC24" s="120"/>
      <c r="AD24" s="120"/>
      <c r="AE24" s="120"/>
    </row>
    <row r="25" spans="2:31" ht="26.25" customHeight="1">
      <c r="B25" s="111"/>
      <c r="C25" s="231" t="s">
        <v>143</v>
      </c>
      <c r="D25" s="146">
        <v>10.686</v>
      </c>
      <c r="E25" s="236" t="s">
        <v>68</v>
      </c>
      <c r="F25" s="15">
        <v>2</v>
      </c>
      <c r="G25" s="111"/>
      <c r="H25" s="143" t="s">
        <v>141</v>
      </c>
      <c r="I25" s="143" t="s">
        <v>5</v>
      </c>
      <c r="J25" s="230">
        <v>0.32</v>
      </c>
      <c r="K25" s="111"/>
      <c r="L25" s="150">
        <v>5</v>
      </c>
      <c r="M25" s="118"/>
      <c r="N25" s="111"/>
      <c r="O25" s="111"/>
      <c r="P25" s="111"/>
      <c r="S25" s="119"/>
      <c r="T25" s="118"/>
      <c r="U25" s="118"/>
      <c r="V25" s="118"/>
      <c r="W25" s="119"/>
      <c r="X25" s="119"/>
      <c r="Y25" s="118"/>
      <c r="Z25" s="119"/>
      <c r="AB25" s="120"/>
      <c r="AC25" s="120"/>
      <c r="AD25" s="120"/>
      <c r="AE25" s="120"/>
    </row>
    <row r="26" spans="2:26" ht="26.25" customHeight="1">
      <c r="B26" s="111"/>
      <c r="C26" s="26"/>
      <c r="D26" s="19"/>
      <c r="F26" s="19"/>
      <c r="G26" s="20"/>
      <c r="H26" s="21"/>
      <c r="I26" s="118"/>
      <c r="J26" s="119"/>
      <c r="K26" s="115"/>
      <c r="L26" s="111"/>
      <c r="M26" s="111"/>
      <c r="N26" s="111"/>
      <c r="O26" s="111"/>
      <c r="P26" s="111"/>
      <c r="S26" s="119"/>
      <c r="T26" s="118"/>
      <c r="U26" s="118"/>
      <c r="V26" s="118"/>
      <c r="W26" s="119"/>
      <c r="X26" s="119"/>
      <c r="Y26" s="118"/>
      <c r="Z26" s="119"/>
    </row>
    <row r="27" spans="2:26" ht="26.25" customHeight="1" thickBot="1">
      <c r="B27" s="111"/>
      <c r="C27" s="23"/>
      <c r="D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S27" s="119"/>
      <c r="T27" s="118"/>
      <c r="U27" s="118"/>
      <c r="V27" s="118"/>
      <c r="W27" s="119"/>
      <c r="X27" s="119"/>
      <c r="Y27" s="118"/>
      <c r="Z27" s="119"/>
    </row>
    <row r="28" spans="2:31" ht="34.5" customHeight="1" thickBot="1">
      <c r="B28" s="157">
        <f>Eingabe!$S$3</f>
        <v>42507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9"/>
      <c r="N28" s="111"/>
      <c r="O28" s="111"/>
      <c r="P28" s="115"/>
      <c r="R28" s="119"/>
      <c r="S28" s="118"/>
      <c r="T28" s="118"/>
      <c r="U28" s="118"/>
      <c r="V28" s="119"/>
      <c r="W28" s="119"/>
      <c r="X28" s="118"/>
      <c r="Y28" s="119"/>
      <c r="Z28" s="126"/>
      <c r="AB28" s="115"/>
      <c r="AC28" s="111"/>
      <c r="AD28" s="127"/>
      <c r="AE28" s="120"/>
    </row>
    <row r="29" spans="2:31" ht="31.5" customHeight="1">
      <c r="B29" s="163" t="s">
        <v>0</v>
      </c>
      <c r="C29" s="165" t="s">
        <v>63</v>
      </c>
      <c r="D29" s="167" t="s">
        <v>66</v>
      </c>
      <c r="E29" s="168"/>
      <c r="F29" s="195" t="s">
        <v>67</v>
      </c>
      <c r="G29" s="171" t="s">
        <v>4</v>
      </c>
      <c r="H29" s="171" t="s">
        <v>5</v>
      </c>
      <c r="I29" s="171" t="s">
        <v>6</v>
      </c>
      <c r="J29" s="171" t="s">
        <v>62</v>
      </c>
      <c r="K29" s="193" t="s">
        <v>3</v>
      </c>
      <c r="L29" s="128" t="s">
        <v>60</v>
      </c>
      <c r="M29" s="129"/>
      <c r="N29" s="111"/>
      <c r="O29" s="111"/>
      <c r="P29" s="115"/>
      <c r="R29" s="119"/>
      <c r="S29" s="118"/>
      <c r="T29" s="118"/>
      <c r="U29" s="118"/>
      <c r="V29" s="119"/>
      <c r="W29" s="119"/>
      <c r="X29" s="118"/>
      <c r="Y29" s="119"/>
      <c r="Z29" s="126"/>
      <c r="AB29" s="115"/>
      <c r="AC29" s="111"/>
      <c r="AD29" s="127"/>
      <c r="AE29" s="120"/>
    </row>
    <row r="30" spans="2:31" ht="26.25" customHeight="1" thickBot="1">
      <c r="B30" s="164"/>
      <c r="C30" s="166"/>
      <c r="D30" s="169"/>
      <c r="E30" s="170"/>
      <c r="F30" s="196"/>
      <c r="G30" s="172"/>
      <c r="H30" s="172"/>
      <c r="I30" s="172"/>
      <c r="J30" s="172"/>
      <c r="K30" s="194"/>
      <c r="L30" s="130" t="s">
        <v>58</v>
      </c>
      <c r="M30" s="131" t="s">
        <v>59</v>
      </c>
      <c r="N30" s="111"/>
      <c r="O30" s="111"/>
      <c r="P30" s="115"/>
      <c r="R30" s="119"/>
      <c r="S30" s="118"/>
      <c r="T30" s="118"/>
      <c r="U30" s="118"/>
      <c r="V30" s="119"/>
      <c r="W30" s="119"/>
      <c r="X30" s="118"/>
      <c r="Y30" s="119"/>
      <c r="Z30" s="126"/>
      <c r="AB30" s="115"/>
      <c r="AC30" s="111"/>
      <c r="AD30" s="127"/>
      <c r="AE30" s="120"/>
    </row>
    <row r="31" spans="2:31" ht="26.25" customHeight="1">
      <c r="B31" s="40" t="s">
        <v>7</v>
      </c>
      <c r="C31" s="25" t="str">
        <f>Eingabe!C4</f>
        <v>Walter Lemböck </v>
      </c>
      <c r="D31" s="108"/>
      <c r="F31" s="41"/>
      <c r="G31" s="42"/>
      <c r="H31" s="42">
        <f aca="true" t="shared" si="0" ref="H31:H62">I31-G31</f>
        <v>0</v>
      </c>
      <c r="I31" s="43"/>
      <c r="J31" s="27">
        <f>SUM(I31/10)</f>
        <v>0</v>
      </c>
      <c r="K31" s="151">
        <f>Eingabe!S4</f>
        <v>0</v>
      </c>
      <c r="L31" s="152"/>
      <c r="M31" s="153"/>
      <c r="N31" s="111"/>
      <c r="O31" s="111"/>
      <c r="P31" s="115"/>
      <c r="R31" s="119"/>
      <c r="S31" s="118"/>
      <c r="T31" s="118"/>
      <c r="U31" s="118"/>
      <c r="V31" s="119"/>
      <c r="W31" s="119"/>
      <c r="X31" s="118"/>
      <c r="Y31" s="119"/>
      <c r="Z31" s="126"/>
      <c r="AB31" s="115"/>
      <c r="AC31" s="111"/>
      <c r="AD31" s="127"/>
      <c r="AE31" s="120"/>
    </row>
    <row r="32" spans="2:31" ht="26.25" customHeight="1">
      <c r="B32" s="7" t="s">
        <v>8</v>
      </c>
      <c r="C32" s="24" t="str">
        <f>Eingabe!C5</f>
        <v>Thomas Sanda</v>
      </c>
      <c r="D32" s="64"/>
      <c r="E32" s="109"/>
      <c r="F32" s="38"/>
      <c r="G32" s="3"/>
      <c r="H32" s="3">
        <f t="shared" si="0"/>
        <v>0</v>
      </c>
      <c r="I32" s="4"/>
      <c r="J32" s="3">
        <f>SUM(I32/10)</f>
        <v>0</v>
      </c>
      <c r="K32" s="132">
        <f>Eingabe!S5</f>
        <v>0</v>
      </c>
      <c r="L32" s="133">
        <f aca="true" t="shared" si="1" ref="L32:L63">$I$31-I32</f>
        <v>0</v>
      </c>
      <c r="M32" s="134"/>
      <c r="N32" s="111"/>
      <c r="O32" s="111"/>
      <c r="P32" s="115"/>
      <c r="R32" s="119"/>
      <c r="S32" s="118"/>
      <c r="T32" s="118"/>
      <c r="U32" s="118"/>
      <c r="V32" s="119"/>
      <c r="W32" s="119"/>
      <c r="X32" s="118"/>
      <c r="Y32" s="119"/>
      <c r="Z32" s="126"/>
      <c r="AB32" s="115"/>
      <c r="AC32" s="111"/>
      <c r="AD32" s="127"/>
      <c r="AE32" s="120"/>
    </row>
    <row r="33" spans="2:31" ht="26.25" customHeight="1">
      <c r="B33" s="8" t="s">
        <v>9</v>
      </c>
      <c r="C33" s="24" t="str">
        <f>Eingabe!C6</f>
        <v>Gerhard Fischer </v>
      </c>
      <c r="D33" s="64"/>
      <c r="E33" s="109"/>
      <c r="F33" s="38"/>
      <c r="G33" s="3"/>
      <c r="H33" s="3">
        <f t="shared" si="0"/>
        <v>0</v>
      </c>
      <c r="I33" s="4"/>
      <c r="J33" s="3">
        <f aca="true" t="shared" si="2" ref="J33:J79">SUM(I33/10)</f>
        <v>0</v>
      </c>
      <c r="K33" s="132">
        <f>Eingabe!S6</f>
        <v>0</v>
      </c>
      <c r="L33" s="135">
        <f t="shared" si="1"/>
        <v>0</v>
      </c>
      <c r="M33" s="136">
        <f aca="true" t="shared" si="3" ref="M33:M80">SUM(I32-I33)</f>
        <v>0</v>
      </c>
      <c r="N33" s="111"/>
      <c r="O33" s="111"/>
      <c r="P33" s="115"/>
      <c r="R33" s="119"/>
      <c r="S33" s="118"/>
      <c r="T33" s="118"/>
      <c r="U33" s="118"/>
      <c r="V33" s="119"/>
      <c r="W33" s="119"/>
      <c r="X33" s="118"/>
      <c r="Y33" s="119"/>
      <c r="Z33" s="126"/>
      <c r="AB33" s="115"/>
      <c r="AC33" s="111"/>
      <c r="AD33" s="127"/>
      <c r="AE33" s="120"/>
    </row>
    <row r="34" spans="2:31" ht="26.25" customHeight="1">
      <c r="B34" s="5" t="s">
        <v>10</v>
      </c>
      <c r="C34" s="24" t="str">
        <f>Eingabe!C7</f>
        <v>Walter Müllner </v>
      </c>
      <c r="D34" s="64"/>
      <c r="E34" s="109"/>
      <c r="F34" s="38"/>
      <c r="G34" s="3"/>
      <c r="H34" s="3">
        <f t="shared" si="0"/>
        <v>0</v>
      </c>
      <c r="I34" s="4"/>
      <c r="J34" s="3">
        <f t="shared" si="2"/>
        <v>0</v>
      </c>
      <c r="K34" s="132">
        <f>Eingabe!S7</f>
        <v>0</v>
      </c>
      <c r="L34" s="137">
        <f t="shared" si="1"/>
        <v>0</v>
      </c>
      <c r="M34" s="138">
        <f t="shared" si="3"/>
        <v>0</v>
      </c>
      <c r="N34" s="111"/>
      <c r="O34" s="111"/>
      <c r="P34" s="115"/>
      <c r="R34" s="119"/>
      <c r="S34" s="118"/>
      <c r="T34" s="118"/>
      <c r="U34" s="118"/>
      <c r="V34" s="119"/>
      <c r="W34" s="119"/>
      <c r="X34" s="118"/>
      <c r="Y34" s="119"/>
      <c r="Z34" s="126"/>
      <c r="AB34" s="115"/>
      <c r="AC34" s="111"/>
      <c r="AD34" s="127"/>
      <c r="AE34" s="120"/>
    </row>
    <row r="35" spans="2:31" ht="26.25" customHeight="1">
      <c r="B35" s="5" t="s">
        <v>11</v>
      </c>
      <c r="C35" s="24" t="str">
        <f>Eingabe!C8</f>
        <v>Peter Siding </v>
      </c>
      <c r="D35" s="64"/>
      <c r="E35" s="109"/>
      <c r="F35" s="38"/>
      <c r="G35" s="3"/>
      <c r="H35" s="3">
        <f t="shared" si="0"/>
        <v>0</v>
      </c>
      <c r="I35" s="4"/>
      <c r="J35" s="3">
        <f t="shared" si="2"/>
        <v>0</v>
      </c>
      <c r="K35" s="132">
        <f>Eingabe!S8</f>
        <v>0</v>
      </c>
      <c r="L35" s="137">
        <f t="shared" si="1"/>
        <v>0</v>
      </c>
      <c r="M35" s="138">
        <f t="shared" si="3"/>
        <v>0</v>
      </c>
      <c r="N35" s="111"/>
      <c r="O35" s="111"/>
      <c r="P35" s="115"/>
      <c r="R35" s="119"/>
      <c r="S35" s="118"/>
      <c r="T35" s="118"/>
      <c r="U35" s="118"/>
      <c r="V35" s="119"/>
      <c r="W35" s="119"/>
      <c r="X35" s="118"/>
      <c r="Y35" s="119"/>
      <c r="Z35" s="126"/>
      <c r="AB35" s="115"/>
      <c r="AC35" s="111"/>
      <c r="AD35" s="127"/>
      <c r="AE35" s="120"/>
    </row>
    <row r="36" spans="2:31" ht="26.25" customHeight="1">
      <c r="B36" s="5" t="s">
        <v>12</v>
      </c>
      <c r="C36" s="24" t="str">
        <f>Eingabe!C9</f>
        <v>Thomas Nowak </v>
      </c>
      <c r="D36" s="64"/>
      <c r="E36" s="109"/>
      <c r="F36" s="38"/>
      <c r="G36" s="3"/>
      <c r="H36" s="3">
        <f t="shared" si="0"/>
        <v>0</v>
      </c>
      <c r="I36" s="4"/>
      <c r="J36" s="3">
        <f t="shared" si="2"/>
        <v>0</v>
      </c>
      <c r="K36" s="132">
        <f>Eingabe!S9</f>
        <v>0</v>
      </c>
      <c r="L36" s="137">
        <f t="shared" si="1"/>
        <v>0</v>
      </c>
      <c r="M36" s="138">
        <f t="shared" si="3"/>
        <v>0</v>
      </c>
      <c r="N36" s="111"/>
      <c r="O36" s="111"/>
      <c r="P36" s="115"/>
      <c r="R36" s="119"/>
      <c r="S36" s="118"/>
      <c r="T36" s="118"/>
      <c r="U36" s="118"/>
      <c r="V36" s="119"/>
      <c r="W36" s="119"/>
      <c r="X36" s="118"/>
      <c r="Y36" s="119"/>
      <c r="Z36" s="126"/>
      <c r="AB36" s="115"/>
      <c r="AC36" s="111"/>
      <c r="AD36" s="127"/>
      <c r="AE36" s="120"/>
    </row>
    <row r="37" spans="2:31" ht="26.25" customHeight="1">
      <c r="B37" s="5" t="s">
        <v>13</v>
      </c>
      <c r="C37" s="24" t="str">
        <f>Eingabe!C10</f>
        <v>Leo Rebler</v>
      </c>
      <c r="D37" s="64"/>
      <c r="E37" s="109"/>
      <c r="F37" s="38"/>
      <c r="G37" s="3"/>
      <c r="H37" s="3">
        <f t="shared" si="0"/>
        <v>0</v>
      </c>
      <c r="I37" s="4"/>
      <c r="J37" s="3">
        <f t="shared" si="2"/>
        <v>0</v>
      </c>
      <c r="K37" s="132">
        <f>Eingabe!S10</f>
        <v>0</v>
      </c>
      <c r="L37" s="137">
        <f t="shared" si="1"/>
        <v>0</v>
      </c>
      <c r="M37" s="138">
        <f t="shared" si="3"/>
        <v>0</v>
      </c>
      <c r="N37" s="111"/>
      <c r="O37" s="111"/>
      <c r="P37" s="115"/>
      <c r="R37" s="119"/>
      <c r="S37" s="118"/>
      <c r="T37" s="118"/>
      <c r="U37" s="118"/>
      <c r="V37" s="119"/>
      <c r="W37" s="119"/>
      <c r="X37" s="118"/>
      <c r="Y37" s="119"/>
      <c r="Z37" s="126"/>
      <c r="AB37" s="115"/>
      <c r="AC37" s="111"/>
      <c r="AD37" s="127"/>
      <c r="AE37" s="120"/>
    </row>
    <row r="38" spans="2:31" ht="26.25" customHeight="1">
      <c r="B38" s="5" t="s">
        <v>14</v>
      </c>
      <c r="C38" s="24">
        <f>Eingabe!C11</f>
        <v>8</v>
      </c>
      <c r="D38" s="64"/>
      <c r="E38" s="109"/>
      <c r="F38" s="38"/>
      <c r="G38" s="3"/>
      <c r="H38" s="3">
        <f t="shared" si="0"/>
        <v>0</v>
      </c>
      <c r="I38" s="4"/>
      <c r="J38" s="3">
        <f t="shared" si="2"/>
        <v>0</v>
      </c>
      <c r="K38" s="132">
        <f>Eingabe!S11</f>
        <v>0</v>
      </c>
      <c r="L38" s="137">
        <f t="shared" si="1"/>
        <v>0</v>
      </c>
      <c r="M38" s="138">
        <f t="shared" si="3"/>
        <v>0</v>
      </c>
      <c r="N38" s="111"/>
      <c r="O38" s="111"/>
      <c r="P38" s="115"/>
      <c r="R38" s="119"/>
      <c r="S38" s="118"/>
      <c r="T38" s="118"/>
      <c r="U38" s="118"/>
      <c r="V38" s="119"/>
      <c r="W38" s="119"/>
      <c r="X38" s="118"/>
      <c r="Y38" s="119"/>
      <c r="Z38" s="126"/>
      <c r="AB38" s="115"/>
      <c r="AC38" s="111"/>
      <c r="AD38" s="127"/>
      <c r="AE38" s="120"/>
    </row>
    <row r="39" spans="2:31" ht="26.25" customHeight="1">
      <c r="B39" s="5" t="s">
        <v>15</v>
      </c>
      <c r="C39" s="24">
        <f>Eingabe!C12</f>
        <v>9</v>
      </c>
      <c r="D39" s="64"/>
      <c r="E39" s="109"/>
      <c r="F39" s="38"/>
      <c r="G39" s="3"/>
      <c r="H39" s="3">
        <f t="shared" si="0"/>
        <v>0</v>
      </c>
      <c r="I39" s="4"/>
      <c r="J39" s="3">
        <f t="shared" si="2"/>
        <v>0</v>
      </c>
      <c r="K39" s="132">
        <f>Eingabe!S12</f>
        <v>0</v>
      </c>
      <c r="L39" s="137">
        <f t="shared" si="1"/>
        <v>0</v>
      </c>
      <c r="M39" s="138">
        <f t="shared" si="3"/>
        <v>0</v>
      </c>
      <c r="N39" s="111"/>
      <c r="O39" s="111"/>
      <c r="P39" s="115"/>
      <c r="R39" s="119"/>
      <c r="S39" s="118"/>
      <c r="T39" s="118"/>
      <c r="U39" s="118"/>
      <c r="V39" s="119"/>
      <c r="W39" s="119"/>
      <c r="X39" s="118"/>
      <c r="Y39" s="119"/>
      <c r="Z39" s="126"/>
      <c r="AB39" s="115"/>
      <c r="AC39" s="111"/>
      <c r="AD39" s="127"/>
      <c r="AE39" s="120"/>
    </row>
    <row r="40" spans="2:31" ht="26.25" customHeight="1">
      <c r="B40" s="5" t="s">
        <v>16</v>
      </c>
      <c r="C40" s="24">
        <f>Eingabe!C13</f>
        <v>10</v>
      </c>
      <c r="D40" s="64"/>
      <c r="E40" s="109"/>
      <c r="F40" s="38"/>
      <c r="G40" s="3"/>
      <c r="H40" s="3">
        <f t="shared" si="0"/>
        <v>0</v>
      </c>
      <c r="I40" s="4"/>
      <c r="J40" s="3">
        <f t="shared" si="2"/>
        <v>0</v>
      </c>
      <c r="K40" s="132">
        <f>Eingabe!S13</f>
        <v>0</v>
      </c>
      <c r="L40" s="137">
        <f t="shared" si="1"/>
        <v>0</v>
      </c>
      <c r="M40" s="138">
        <f t="shared" si="3"/>
        <v>0</v>
      </c>
      <c r="N40" s="111"/>
      <c r="O40" s="111"/>
      <c r="P40" s="115"/>
      <c r="R40" s="119"/>
      <c r="S40" s="118"/>
      <c r="T40" s="118"/>
      <c r="U40" s="118"/>
      <c r="V40" s="119"/>
      <c r="W40" s="119"/>
      <c r="X40" s="118"/>
      <c r="Y40" s="119"/>
      <c r="Z40" s="126"/>
      <c r="AB40" s="115"/>
      <c r="AC40" s="111"/>
      <c r="AD40" s="127"/>
      <c r="AE40" s="120"/>
    </row>
    <row r="41" spans="2:31" ht="26.25" customHeight="1">
      <c r="B41" s="5" t="s">
        <v>17</v>
      </c>
      <c r="C41" s="24">
        <f>Eingabe!C14</f>
        <v>11</v>
      </c>
      <c r="D41" s="64"/>
      <c r="E41" s="109"/>
      <c r="F41" s="38"/>
      <c r="G41" s="3"/>
      <c r="H41" s="3">
        <f t="shared" si="0"/>
        <v>0</v>
      </c>
      <c r="I41" s="4"/>
      <c r="J41" s="3">
        <f t="shared" si="2"/>
        <v>0</v>
      </c>
      <c r="K41" s="132">
        <f>Eingabe!S14</f>
        <v>0</v>
      </c>
      <c r="L41" s="137">
        <f t="shared" si="1"/>
        <v>0</v>
      </c>
      <c r="M41" s="138">
        <f t="shared" si="3"/>
        <v>0</v>
      </c>
      <c r="N41" s="111"/>
      <c r="O41" s="111"/>
      <c r="P41" s="115"/>
      <c r="R41" s="119"/>
      <c r="S41" s="118"/>
      <c r="T41" s="118"/>
      <c r="U41" s="118"/>
      <c r="V41" s="119"/>
      <c r="W41" s="119"/>
      <c r="X41" s="118"/>
      <c r="Y41" s="119"/>
      <c r="Z41" s="126"/>
      <c r="AB41" s="115"/>
      <c r="AC41" s="111"/>
      <c r="AD41" s="127"/>
      <c r="AE41" s="120"/>
    </row>
    <row r="42" spans="2:31" ht="26.25" customHeight="1">
      <c r="B42" s="5" t="s">
        <v>18</v>
      </c>
      <c r="C42" s="24">
        <f>Eingabe!C15</f>
        <v>12</v>
      </c>
      <c r="D42" s="64"/>
      <c r="E42" s="109"/>
      <c r="F42" s="38"/>
      <c r="G42" s="3"/>
      <c r="H42" s="3">
        <f t="shared" si="0"/>
        <v>0</v>
      </c>
      <c r="I42" s="4"/>
      <c r="J42" s="3">
        <f t="shared" si="2"/>
        <v>0</v>
      </c>
      <c r="K42" s="132">
        <f>Eingabe!S15</f>
        <v>0</v>
      </c>
      <c r="L42" s="137">
        <f t="shared" si="1"/>
        <v>0</v>
      </c>
      <c r="M42" s="138">
        <f t="shared" si="3"/>
        <v>0</v>
      </c>
      <c r="N42" s="111"/>
      <c r="O42" s="111"/>
      <c r="P42" s="115"/>
      <c r="R42" s="119"/>
      <c r="S42" s="118"/>
      <c r="T42" s="118"/>
      <c r="U42" s="118"/>
      <c r="V42" s="119"/>
      <c r="W42" s="119"/>
      <c r="X42" s="118"/>
      <c r="Y42" s="119"/>
      <c r="Z42" s="126"/>
      <c r="AB42" s="115"/>
      <c r="AC42" s="111"/>
      <c r="AD42" s="127"/>
      <c r="AE42" s="120"/>
    </row>
    <row r="43" spans="2:31" ht="26.25" customHeight="1">
      <c r="B43" s="5" t="s">
        <v>19</v>
      </c>
      <c r="C43" s="24">
        <f>Eingabe!C16</f>
        <v>13</v>
      </c>
      <c r="D43" s="64"/>
      <c r="E43" s="109"/>
      <c r="F43" s="38"/>
      <c r="G43" s="3"/>
      <c r="H43" s="3">
        <f t="shared" si="0"/>
        <v>0</v>
      </c>
      <c r="I43" s="4"/>
      <c r="J43" s="3">
        <f t="shared" si="2"/>
        <v>0</v>
      </c>
      <c r="K43" s="132">
        <f>Eingabe!S16</f>
        <v>0</v>
      </c>
      <c r="L43" s="137">
        <f t="shared" si="1"/>
        <v>0</v>
      </c>
      <c r="M43" s="138">
        <f t="shared" si="3"/>
        <v>0</v>
      </c>
      <c r="N43" s="111"/>
      <c r="O43" s="111"/>
      <c r="P43" s="115"/>
      <c r="R43" s="119"/>
      <c r="S43" s="118"/>
      <c r="T43" s="118"/>
      <c r="U43" s="118"/>
      <c r="V43" s="119"/>
      <c r="W43" s="119"/>
      <c r="X43" s="118"/>
      <c r="Y43" s="119"/>
      <c r="Z43" s="126"/>
      <c r="AB43" s="115"/>
      <c r="AC43" s="111"/>
      <c r="AD43" s="127"/>
      <c r="AE43" s="120"/>
    </row>
    <row r="44" spans="2:31" ht="26.25" customHeight="1">
      <c r="B44" s="5" t="s">
        <v>20</v>
      </c>
      <c r="C44" s="24">
        <f>Eingabe!C17</f>
        <v>14</v>
      </c>
      <c r="D44" s="64"/>
      <c r="E44" s="109"/>
      <c r="F44" s="38"/>
      <c r="G44" s="3"/>
      <c r="H44" s="3">
        <f t="shared" si="0"/>
        <v>0</v>
      </c>
      <c r="I44" s="4"/>
      <c r="J44" s="3">
        <f t="shared" si="2"/>
        <v>0</v>
      </c>
      <c r="K44" s="132">
        <f>Eingabe!S17</f>
        <v>0</v>
      </c>
      <c r="L44" s="137">
        <f t="shared" si="1"/>
        <v>0</v>
      </c>
      <c r="M44" s="138">
        <f t="shared" si="3"/>
        <v>0</v>
      </c>
      <c r="N44" s="111"/>
      <c r="O44" s="111"/>
      <c r="P44" s="115"/>
      <c r="R44" s="119"/>
      <c r="S44" s="118"/>
      <c r="T44" s="118"/>
      <c r="U44" s="118"/>
      <c r="V44" s="119"/>
      <c r="W44" s="119"/>
      <c r="X44" s="118"/>
      <c r="Y44" s="119"/>
      <c r="Z44" s="126"/>
      <c r="AB44" s="115"/>
      <c r="AC44" s="111"/>
      <c r="AD44" s="127"/>
      <c r="AE44" s="120"/>
    </row>
    <row r="45" spans="2:31" ht="26.25" customHeight="1">
      <c r="B45" s="5" t="s">
        <v>21</v>
      </c>
      <c r="C45" s="24">
        <f>Eingabe!C18</f>
        <v>15</v>
      </c>
      <c r="D45" s="64"/>
      <c r="E45" s="109"/>
      <c r="F45" s="38"/>
      <c r="G45" s="3"/>
      <c r="H45" s="3">
        <f t="shared" si="0"/>
        <v>0</v>
      </c>
      <c r="I45" s="4"/>
      <c r="J45" s="3">
        <f t="shared" si="2"/>
        <v>0</v>
      </c>
      <c r="K45" s="132">
        <f>Eingabe!S18</f>
        <v>0</v>
      </c>
      <c r="L45" s="137">
        <f t="shared" si="1"/>
        <v>0</v>
      </c>
      <c r="M45" s="138">
        <f t="shared" si="3"/>
        <v>0</v>
      </c>
      <c r="N45" s="111"/>
      <c r="O45" s="111"/>
      <c r="P45" s="115"/>
      <c r="R45" s="119"/>
      <c r="S45" s="118"/>
      <c r="T45" s="118"/>
      <c r="U45" s="118"/>
      <c r="V45" s="119"/>
      <c r="W45" s="119"/>
      <c r="X45" s="118"/>
      <c r="Y45" s="119"/>
      <c r="Z45" s="126"/>
      <c r="AB45" s="115"/>
      <c r="AC45" s="111"/>
      <c r="AD45" s="127"/>
      <c r="AE45" s="120"/>
    </row>
    <row r="46" spans="2:31" ht="26.25" customHeight="1">
      <c r="B46" s="5" t="s">
        <v>22</v>
      </c>
      <c r="C46" s="24">
        <f>Eingabe!C19</f>
        <v>16</v>
      </c>
      <c r="D46" s="64"/>
      <c r="E46" s="109"/>
      <c r="F46" s="38"/>
      <c r="G46" s="3"/>
      <c r="H46" s="3">
        <f t="shared" si="0"/>
        <v>0</v>
      </c>
      <c r="I46" s="4"/>
      <c r="J46" s="3">
        <f t="shared" si="2"/>
        <v>0</v>
      </c>
      <c r="K46" s="132">
        <f>Eingabe!S19</f>
        <v>0</v>
      </c>
      <c r="L46" s="137">
        <f t="shared" si="1"/>
        <v>0</v>
      </c>
      <c r="M46" s="138">
        <f t="shared" si="3"/>
        <v>0</v>
      </c>
      <c r="N46" s="111"/>
      <c r="O46" s="111"/>
      <c r="P46" s="115"/>
      <c r="R46" s="119"/>
      <c r="S46" s="118"/>
      <c r="T46" s="118"/>
      <c r="U46" s="118"/>
      <c r="V46" s="119"/>
      <c r="W46" s="119"/>
      <c r="X46" s="118"/>
      <c r="Y46" s="119"/>
      <c r="Z46" s="126"/>
      <c r="AB46" s="115"/>
      <c r="AC46" s="111"/>
      <c r="AD46" s="127"/>
      <c r="AE46" s="120"/>
    </row>
    <row r="47" spans="2:31" ht="26.25" customHeight="1">
      <c r="B47" s="5" t="s">
        <v>23</v>
      </c>
      <c r="C47" s="24">
        <f>Eingabe!C20</f>
        <v>17</v>
      </c>
      <c r="D47" s="64"/>
      <c r="E47" s="109"/>
      <c r="F47" s="38"/>
      <c r="G47" s="3"/>
      <c r="H47" s="3">
        <f t="shared" si="0"/>
        <v>0</v>
      </c>
      <c r="I47" s="4"/>
      <c r="J47" s="3">
        <f t="shared" si="2"/>
        <v>0</v>
      </c>
      <c r="K47" s="132">
        <f>Eingabe!S20</f>
        <v>0</v>
      </c>
      <c r="L47" s="137">
        <f t="shared" si="1"/>
        <v>0</v>
      </c>
      <c r="M47" s="138">
        <f t="shared" si="3"/>
        <v>0</v>
      </c>
      <c r="N47" s="111"/>
      <c r="O47" s="111"/>
      <c r="P47" s="115"/>
      <c r="R47" s="119"/>
      <c r="S47" s="118"/>
      <c r="T47" s="118"/>
      <c r="U47" s="118"/>
      <c r="V47" s="119"/>
      <c r="W47" s="119"/>
      <c r="X47" s="118"/>
      <c r="Y47" s="119"/>
      <c r="Z47" s="126"/>
      <c r="AB47" s="115"/>
      <c r="AC47" s="111"/>
      <c r="AD47" s="127"/>
      <c r="AE47" s="120"/>
    </row>
    <row r="48" spans="2:31" ht="26.25" customHeight="1">
      <c r="B48" s="5" t="s">
        <v>24</v>
      </c>
      <c r="C48" s="24">
        <f>Eingabe!C21</f>
        <v>18</v>
      </c>
      <c r="D48" s="64"/>
      <c r="E48" s="109"/>
      <c r="F48" s="38"/>
      <c r="G48" s="3"/>
      <c r="H48" s="3">
        <f t="shared" si="0"/>
        <v>0</v>
      </c>
      <c r="I48" s="4"/>
      <c r="J48" s="3">
        <f t="shared" si="2"/>
        <v>0</v>
      </c>
      <c r="K48" s="132">
        <f>Eingabe!S21</f>
        <v>0</v>
      </c>
      <c r="L48" s="137">
        <f t="shared" si="1"/>
        <v>0</v>
      </c>
      <c r="M48" s="138">
        <f t="shared" si="3"/>
        <v>0</v>
      </c>
      <c r="N48" s="111"/>
      <c r="O48" s="111"/>
      <c r="P48" s="115"/>
      <c r="R48" s="119"/>
      <c r="S48" s="118"/>
      <c r="T48" s="118"/>
      <c r="U48" s="118"/>
      <c r="V48" s="119"/>
      <c r="W48" s="119"/>
      <c r="X48" s="118"/>
      <c r="Y48" s="119"/>
      <c r="Z48" s="126"/>
      <c r="AB48" s="115"/>
      <c r="AC48" s="111"/>
      <c r="AD48" s="127"/>
      <c r="AE48" s="120"/>
    </row>
    <row r="49" spans="2:31" ht="26.25" customHeight="1">
      <c r="B49" s="5" t="s">
        <v>25</v>
      </c>
      <c r="C49" s="24">
        <f>Eingabe!C22</f>
        <v>19</v>
      </c>
      <c r="D49" s="64"/>
      <c r="E49" s="109"/>
      <c r="F49" s="38"/>
      <c r="G49" s="3"/>
      <c r="H49" s="3">
        <f t="shared" si="0"/>
        <v>0</v>
      </c>
      <c r="I49" s="4"/>
      <c r="J49" s="3">
        <f t="shared" si="2"/>
        <v>0</v>
      </c>
      <c r="K49" s="132">
        <f>Eingabe!S22</f>
        <v>0</v>
      </c>
      <c r="L49" s="137">
        <f t="shared" si="1"/>
        <v>0</v>
      </c>
      <c r="M49" s="138">
        <f t="shared" si="3"/>
        <v>0</v>
      </c>
      <c r="N49" s="111"/>
      <c r="O49" s="111"/>
      <c r="P49" s="115"/>
      <c r="R49" s="119"/>
      <c r="S49" s="118"/>
      <c r="T49" s="118"/>
      <c r="U49" s="118"/>
      <c r="V49" s="119"/>
      <c r="W49" s="119"/>
      <c r="X49" s="118"/>
      <c r="Y49" s="119"/>
      <c r="Z49" s="126"/>
      <c r="AB49" s="115"/>
      <c r="AC49" s="111"/>
      <c r="AD49" s="127"/>
      <c r="AE49" s="120"/>
    </row>
    <row r="50" spans="2:31" ht="26.25" customHeight="1">
      <c r="B50" s="5" t="s">
        <v>26</v>
      </c>
      <c r="C50" s="24">
        <f>Eingabe!C23</f>
        <v>20</v>
      </c>
      <c r="D50" s="64"/>
      <c r="E50" s="109"/>
      <c r="F50" s="38"/>
      <c r="G50" s="3"/>
      <c r="H50" s="3">
        <f t="shared" si="0"/>
        <v>0</v>
      </c>
      <c r="I50" s="4"/>
      <c r="J50" s="3">
        <f t="shared" si="2"/>
        <v>0</v>
      </c>
      <c r="K50" s="132">
        <f>Eingabe!S23</f>
        <v>0</v>
      </c>
      <c r="L50" s="137">
        <f t="shared" si="1"/>
        <v>0</v>
      </c>
      <c r="M50" s="138">
        <f t="shared" si="3"/>
        <v>0</v>
      </c>
      <c r="N50" s="111"/>
      <c r="O50" s="111"/>
      <c r="P50" s="115"/>
      <c r="R50" s="119"/>
      <c r="S50" s="118"/>
      <c r="T50" s="118"/>
      <c r="U50" s="118"/>
      <c r="V50" s="119"/>
      <c r="W50" s="119"/>
      <c r="X50" s="118"/>
      <c r="Y50" s="119"/>
      <c r="Z50" s="126"/>
      <c r="AB50" s="115"/>
      <c r="AC50" s="111"/>
      <c r="AD50" s="127"/>
      <c r="AE50" s="120"/>
    </row>
    <row r="51" spans="2:31" ht="26.25" customHeight="1">
      <c r="B51" s="5" t="s">
        <v>27</v>
      </c>
      <c r="C51" s="24">
        <f>Eingabe!C24</f>
        <v>21</v>
      </c>
      <c r="D51" s="64"/>
      <c r="E51" s="109"/>
      <c r="F51" s="38"/>
      <c r="G51" s="3"/>
      <c r="H51" s="3">
        <f t="shared" si="0"/>
        <v>0</v>
      </c>
      <c r="I51" s="4"/>
      <c r="J51" s="3">
        <f t="shared" si="2"/>
        <v>0</v>
      </c>
      <c r="K51" s="132">
        <f>Eingabe!S24</f>
        <v>0</v>
      </c>
      <c r="L51" s="137">
        <f t="shared" si="1"/>
        <v>0</v>
      </c>
      <c r="M51" s="138">
        <f t="shared" si="3"/>
        <v>0</v>
      </c>
      <c r="N51" s="111"/>
      <c r="O51" s="111"/>
      <c r="P51" s="115"/>
      <c r="R51" s="119"/>
      <c r="S51" s="118"/>
      <c r="T51" s="118"/>
      <c r="U51" s="118"/>
      <c r="V51" s="119"/>
      <c r="W51" s="119"/>
      <c r="X51" s="118"/>
      <c r="Y51" s="119"/>
      <c r="Z51" s="126"/>
      <c r="AB51" s="115"/>
      <c r="AC51" s="111"/>
      <c r="AD51" s="127"/>
      <c r="AE51" s="120"/>
    </row>
    <row r="52" spans="2:31" ht="26.25" customHeight="1">
      <c r="B52" s="5" t="s">
        <v>28</v>
      </c>
      <c r="C52" s="24">
        <f>Eingabe!C25</f>
        <v>22</v>
      </c>
      <c r="D52" s="64"/>
      <c r="E52" s="109"/>
      <c r="F52" s="38"/>
      <c r="G52" s="3"/>
      <c r="H52" s="3">
        <f t="shared" si="0"/>
        <v>0</v>
      </c>
      <c r="I52" s="4"/>
      <c r="J52" s="3">
        <f t="shared" si="2"/>
        <v>0</v>
      </c>
      <c r="K52" s="132">
        <f>Eingabe!S25</f>
        <v>0</v>
      </c>
      <c r="L52" s="137">
        <f t="shared" si="1"/>
        <v>0</v>
      </c>
      <c r="M52" s="138">
        <f t="shared" si="3"/>
        <v>0</v>
      </c>
      <c r="N52" s="111"/>
      <c r="O52" s="111"/>
      <c r="P52" s="115"/>
      <c r="R52" s="119"/>
      <c r="S52" s="118"/>
      <c r="T52" s="118"/>
      <c r="U52" s="118"/>
      <c r="V52" s="119"/>
      <c r="W52" s="119"/>
      <c r="X52" s="118"/>
      <c r="Y52" s="119"/>
      <c r="Z52" s="126"/>
      <c r="AB52" s="115"/>
      <c r="AC52" s="111"/>
      <c r="AD52" s="127"/>
      <c r="AE52" s="120"/>
    </row>
    <row r="53" spans="2:31" ht="26.25" customHeight="1">
      <c r="B53" s="5" t="s">
        <v>29</v>
      </c>
      <c r="C53" s="24">
        <f>Eingabe!C26</f>
        <v>23</v>
      </c>
      <c r="D53" s="64"/>
      <c r="E53" s="109"/>
      <c r="F53" s="38"/>
      <c r="G53" s="3"/>
      <c r="H53" s="3">
        <f t="shared" si="0"/>
        <v>0</v>
      </c>
      <c r="I53" s="4"/>
      <c r="J53" s="3">
        <f t="shared" si="2"/>
        <v>0</v>
      </c>
      <c r="K53" s="132">
        <f>Eingabe!S26</f>
        <v>0</v>
      </c>
      <c r="L53" s="137">
        <f t="shared" si="1"/>
        <v>0</v>
      </c>
      <c r="M53" s="138">
        <f t="shared" si="3"/>
        <v>0</v>
      </c>
      <c r="N53" s="111"/>
      <c r="O53" s="111"/>
      <c r="P53" s="115"/>
      <c r="R53" s="119"/>
      <c r="S53" s="118"/>
      <c r="T53" s="118"/>
      <c r="U53" s="118"/>
      <c r="V53" s="119"/>
      <c r="W53" s="119"/>
      <c r="X53" s="118"/>
      <c r="Y53" s="119"/>
      <c r="Z53" s="126"/>
      <c r="AB53" s="115"/>
      <c r="AC53" s="111"/>
      <c r="AD53" s="127"/>
      <c r="AE53" s="120"/>
    </row>
    <row r="54" spans="2:31" ht="26.25" customHeight="1">
      <c r="B54" s="5" t="s">
        <v>30</v>
      </c>
      <c r="C54" s="24">
        <f>Eingabe!C27</f>
        <v>24</v>
      </c>
      <c r="D54" s="64"/>
      <c r="E54" s="109"/>
      <c r="F54" s="38"/>
      <c r="G54" s="3"/>
      <c r="H54" s="3">
        <f t="shared" si="0"/>
        <v>0</v>
      </c>
      <c r="I54" s="4"/>
      <c r="J54" s="3">
        <f t="shared" si="2"/>
        <v>0</v>
      </c>
      <c r="K54" s="132">
        <f>Eingabe!S27</f>
        <v>0</v>
      </c>
      <c r="L54" s="137">
        <f t="shared" si="1"/>
        <v>0</v>
      </c>
      <c r="M54" s="138">
        <f t="shared" si="3"/>
        <v>0</v>
      </c>
      <c r="N54" s="111"/>
      <c r="O54" s="111"/>
      <c r="P54" s="115"/>
      <c r="R54" s="119"/>
      <c r="S54" s="118"/>
      <c r="T54" s="118"/>
      <c r="U54" s="118"/>
      <c r="V54" s="119"/>
      <c r="W54" s="119"/>
      <c r="X54" s="118"/>
      <c r="Y54" s="119"/>
      <c r="Z54" s="126"/>
      <c r="AB54" s="115"/>
      <c r="AC54" s="111"/>
      <c r="AD54" s="127"/>
      <c r="AE54" s="120"/>
    </row>
    <row r="55" spans="2:31" ht="26.25" customHeight="1">
      <c r="B55" s="5" t="s">
        <v>31</v>
      </c>
      <c r="C55" s="24">
        <f>Eingabe!C28</f>
        <v>25</v>
      </c>
      <c r="D55" s="64"/>
      <c r="E55" s="109"/>
      <c r="F55" s="38"/>
      <c r="G55" s="3"/>
      <c r="H55" s="3">
        <f t="shared" si="0"/>
        <v>0</v>
      </c>
      <c r="I55" s="4"/>
      <c r="J55" s="3">
        <f t="shared" si="2"/>
        <v>0</v>
      </c>
      <c r="K55" s="132">
        <f>Eingabe!S28</f>
        <v>0</v>
      </c>
      <c r="L55" s="137">
        <f t="shared" si="1"/>
        <v>0</v>
      </c>
      <c r="M55" s="138">
        <f t="shared" si="3"/>
        <v>0</v>
      </c>
      <c r="N55" s="111"/>
      <c r="O55" s="111"/>
      <c r="P55" s="115"/>
      <c r="R55" s="119"/>
      <c r="S55" s="118"/>
      <c r="T55" s="118"/>
      <c r="U55" s="118"/>
      <c r="V55" s="119"/>
      <c r="W55" s="119"/>
      <c r="X55" s="118"/>
      <c r="Y55" s="119"/>
      <c r="Z55" s="126"/>
      <c r="AB55" s="115"/>
      <c r="AC55" s="111"/>
      <c r="AD55" s="127"/>
      <c r="AE55" s="120"/>
    </row>
    <row r="56" spans="2:31" ht="26.25" customHeight="1">
      <c r="B56" s="5" t="s">
        <v>32</v>
      </c>
      <c r="C56" s="24">
        <f>Eingabe!C29</f>
        <v>26</v>
      </c>
      <c r="D56" s="64"/>
      <c r="E56" s="109"/>
      <c r="F56" s="38"/>
      <c r="G56" s="3"/>
      <c r="H56" s="3">
        <f t="shared" si="0"/>
        <v>0</v>
      </c>
      <c r="I56" s="4"/>
      <c r="J56" s="3">
        <f t="shared" si="2"/>
        <v>0</v>
      </c>
      <c r="K56" s="132">
        <f>Eingabe!S29</f>
        <v>0</v>
      </c>
      <c r="L56" s="137">
        <f t="shared" si="1"/>
        <v>0</v>
      </c>
      <c r="M56" s="138">
        <f t="shared" si="3"/>
        <v>0</v>
      </c>
      <c r="N56" s="111"/>
      <c r="O56" s="111"/>
      <c r="P56" s="115"/>
      <c r="R56" s="119"/>
      <c r="S56" s="118"/>
      <c r="T56" s="118"/>
      <c r="U56" s="118"/>
      <c r="V56" s="119"/>
      <c r="W56" s="119"/>
      <c r="X56" s="118"/>
      <c r="Y56" s="119"/>
      <c r="Z56" s="126"/>
      <c r="AB56" s="115"/>
      <c r="AC56" s="111"/>
      <c r="AD56" s="127"/>
      <c r="AE56" s="120"/>
    </row>
    <row r="57" spans="2:31" ht="26.25" customHeight="1">
      <c r="B57" s="5" t="s">
        <v>33</v>
      </c>
      <c r="C57" s="24">
        <f>Eingabe!C30</f>
        <v>27</v>
      </c>
      <c r="D57" s="64"/>
      <c r="E57" s="109"/>
      <c r="F57" s="38"/>
      <c r="G57" s="3"/>
      <c r="H57" s="3">
        <f t="shared" si="0"/>
        <v>0</v>
      </c>
      <c r="I57" s="4"/>
      <c r="J57" s="3">
        <f t="shared" si="2"/>
        <v>0</v>
      </c>
      <c r="K57" s="132">
        <f>Eingabe!S30</f>
        <v>0</v>
      </c>
      <c r="L57" s="137">
        <f t="shared" si="1"/>
        <v>0</v>
      </c>
      <c r="M57" s="138">
        <f t="shared" si="3"/>
        <v>0</v>
      </c>
      <c r="N57" s="111"/>
      <c r="O57" s="111"/>
      <c r="P57" s="115"/>
      <c r="R57" s="119"/>
      <c r="S57" s="118"/>
      <c r="T57" s="118"/>
      <c r="U57" s="118"/>
      <c r="V57" s="119"/>
      <c r="W57" s="119"/>
      <c r="X57" s="118"/>
      <c r="Y57" s="119"/>
      <c r="Z57" s="126"/>
      <c r="AB57" s="115"/>
      <c r="AC57" s="111"/>
      <c r="AD57" s="127"/>
      <c r="AE57" s="120"/>
    </row>
    <row r="58" spans="2:31" ht="26.25" customHeight="1">
      <c r="B58" s="5" t="s">
        <v>34</v>
      </c>
      <c r="C58" s="24">
        <f>Eingabe!C31</f>
        <v>28</v>
      </c>
      <c r="D58" s="64"/>
      <c r="E58" s="109"/>
      <c r="F58" s="38"/>
      <c r="G58" s="3"/>
      <c r="H58" s="3">
        <f t="shared" si="0"/>
        <v>0</v>
      </c>
      <c r="I58" s="4"/>
      <c r="J58" s="3">
        <f t="shared" si="2"/>
        <v>0</v>
      </c>
      <c r="K58" s="132">
        <f>Eingabe!S31</f>
        <v>0</v>
      </c>
      <c r="L58" s="137">
        <f t="shared" si="1"/>
        <v>0</v>
      </c>
      <c r="M58" s="138">
        <f t="shared" si="3"/>
        <v>0</v>
      </c>
      <c r="N58" s="111"/>
      <c r="O58" s="111"/>
      <c r="P58" s="115"/>
      <c r="R58" s="119"/>
      <c r="S58" s="118"/>
      <c r="T58" s="118"/>
      <c r="U58" s="118"/>
      <c r="V58" s="119"/>
      <c r="W58" s="119"/>
      <c r="X58" s="118"/>
      <c r="Y58" s="119"/>
      <c r="Z58" s="126"/>
      <c r="AB58" s="115"/>
      <c r="AC58" s="111"/>
      <c r="AD58" s="127"/>
      <c r="AE58" s="120"/>
    </row>
    <row r="59" spans="2:31" ht="26.25" customHeight="1">
      <c r="B59" s="5" t="s">
        <v>35</v>
      </c>
      <c r="C59" s="24">
        <f>Eingabe!C32</f>
        <v>29</v>
      </c>
      <c r="D59" s="64"/>
      <c r="E59" s="109"/>
      <c r="F59" s="38"/>
      <c r="G59" s="3"/>
      <c r="H59" s="3">
        <f t="shared" si="0"/>
        <v>0</v>
      </c>
      <c r="I59" s="4"/>
      <c r="J59" s="3">
        <f t="shared" si="2"/>
        <v>0</v>
      </c>
      <c r="K59" s="132">
        <f>Eingabe!S32</f>
        <v>0</v>
      </c>
      <c r="L59" s="137">
        <f t="shared" si="1"/>
        <v>0</v>
      </c>
      <c r="M59" s="138">
        <f t="shared" si="3"/>
        <v>0</v>
      </c>
      <c r="N59" s="111"/>
      <c r="O59" s="111"/>
      <c r="P59" s="115"/>
      <c r="R59" s="119"/>
      <c r="S59" s="118"/>
      <c r="T59" s="118"/>
      <c r="U59" s="118"/>
      <c r="V59" s="119"/>
      <c r="W59" s="119"/>
      <c r="X59" s="118"/>
      <c r="Y59" s="119"/>
      <c r="Z59" s="126"/>
      <c r="AB59" s="115"/>
      <c r="AC59" s="111"/>
      <c r="AD59" s="127"/>
      <c r="AE59" s="120"/>
    </row>
    <row r="60" spans="2:31" ht="26.25" customHeight="1">
      <c r="B60" s="5" t="s">
        <v>36</v>
      </c>
      <c r="C60" s="24">
        <f>Eingabe!C33</f>
        <v>30</v>
      </c>
      <c r="D60" s="64"/>
      <c r="E60" s="109"/>
      <c r="F60" s="38"/>
      <c r="G60" s="3"/>
      <c r="H60" s="3">
        <f t="shared" si="0"/>
        <v>0</v>
      </c>
      <c r="I60" s="4"/>
      <c r="J60" s="3">
        <f t="shared" si="2"/>
        <v>0</v>
      </c>
      <c r="K60" s="132">
        <f>Eingabe!S33</f>
        <v>0</v>
      </c>
      <c r="L60" s="137">
        <f t="shared" si="1"/>
        <v>0</v>
      </c>
      <c r="M60" s="138">
        <f t="shared" si="3"/>
        <v>0</v>
      </c>
      <c r="N60" s="111"/>
      <c r="O60" s="111"/>
      <c r="P60" s="115"/>
      <c r="R60" s="119"/>
      <c r="S60" s="118"/>
      <c r="T60" s="118"/>
      <c r="U60" s="118"/>
      <c r="V60" s="119"/>
      <c r="W60" s="119"/>
      <c r="X60" s="118"/>
      <c r="Y60" s="119"/>
      <c r="Z60" s="126"/>
      <c r="AB60" s="115"/>
      <c r="AC60" s="111"/>
      <c r="AD60" s="127"/>
      <c r="AE60" s="120"/>
    </row>
    <row r="61" spans="2:31" ht="26.25" customHeight="1">
      <c r="B61" s="5" t="s">
        <v>37</v>
      </c>
      <c r="C61" s="24">
        <f>Eingabe!C34</f>
        <v>31</v>
      </c>
      <c r="D61" s="64"/>
      <c r="E61" s="109"/>
      <c r="F61" s="38"/>
      <c r="G61" s="3"/>
      <c r="H61" s="3">
        <f t="shared" si="0"/>
        <v>0</v>
      </c>
      <c r="I61" s="4"/>
      <c r="J61" s="3">
        <f t="shared" si="2"/>
        <v>0</v>
      </c>
      <c r="K61" s="132">
        <f>Eingabe!S34</f>
        <v>0</v>
      </c>
      <c r="L61" s="137">
        <f t="shared" si="1"/>
        <v>0</v>
      </c>
      <c r="M61" s="138">
        <f t="shared" si="3"/>
        <v>0</v>
      </c>
      <c r="N61" s="111"/>
      <c r="O61" s="111"/>
      <c r="P61" s="115"/>
      <c r="R61" s="119"/>
      <c r="S61" s="118"/>
      <c r="T61" s="118"/>
      <c r="U61" s="118"/>
      <c r="V61" s="119"/>
      <c r="W61" s="119"/>
      <c r="X61" s="118"/>
      <c r="Y61" s="119"/>
      <c r="Z61" s="126"/>
      <c r="AB61" s="115"/>
      <c r="AC61" s="111"/>
      <c r="AD61" s="127"/>
      <c r="AE61" s="120"/>
    </row>
    <row r="62" spans="2:31" ht="26.25" customHeight="1">
      <c r="B62" s="5" t="s">
        <v>38</v>
      </c>
      <c r="C62" s="24">
        <f>Eingabe!C35</f>
        <v>32</v>
      </c>
      <c r="D62" s="64"/>
      <c r="E62" s="109"/>
      <c r="F62" s="38"/>
      <c r="G62" s="3"/>
      <c r="H62" s="3">
        <f t="shared" si="0"/>
        <v>0</v>
      </c>
      <c r="I62" s="4"/>
      <c r="J62" s="3">
        <f t="shared" si="2"/>
        <v>0</v>
      </c>
      <c r="K62" s="132">
        <f>Eingabe!S35</f>
        <v>0</v>
      </c>
      <c r="L62" s="137">
        <f t="shared" si="1"/>
        <v>0</v>
      </c>
      <c r="M62" s="138">
        <f t="shared" si="3"/>
        <v>0</v>
      </c>
      <c r="N62" s="111"/>
      <c r="O62" s="111"/>
      <c r="P62" s="115"/>
      <c r="R62" s="119"/>
      <c r="S62" s="118"/>
      <c r="T62" s="118"/>
      <c r="U62" s="118"/>
      <c r="V62" s="119"/>
      <c r="W62" s="119"/>
      <c r="X62" s="118"/>
      <c r="Y62" s="119"/>
      <c r="Z62" s="126"/>
      <c r="AB62" s="115"/>
      <c r="AC62" s="111"/>
      <c r="AD62" s="127"/>
      <c r="AE62" s="120"/>
    </row>
    <row r="63" spans="2:31" ht="26.25" customHeight="1">
      <c r="B63" s="5" t="s">
        <v>39</v>
      </c>
      <c r="C63" s="24">
        <f>Eingabe!C36</f>
        <v>33</v>
      </c>
      <c r="D63" s="64"/>
      <c r="E63" s="109"/>
      <c r="F63" s="38"/>
      <c r="G63" s="3"/>
      <c r="H63" s="3">
        <f aca="true" t="shared" si="4" ref="H63:H80">I63-G63</f>
        <v>0</v>
      </c>
      <c r="I63" s="4"/>
      <c r="J63" s="3">
        <f t="shared" si="2"/>
        <v>0</v>
      </c>
      <c r="K63" s="132">
        <f>Eingabe!S36</f>
        <v>0</v>
      </c>
      <c r="L63" s="137">
        <f t="shared" si="1"/>
        <v>0</v>
      </c>
      <c r="M63" s="138">
        <f t="shared" si="3"/>
        <v>0</v>
      </c>
      <c r="N63" s="111"/>
      <c r="O63" s="111"/>
      <c r="P63" s="115"/>
      <c r="R63" s="119"/>
      <c r="S63" s="118"/>
      <c r="T63" s="118"/>
      <c r="U63" s="118"/>
      <c r="V63" s="119"/>
      <c r="W63" s="119"/>
      <c r="X63" s="118"/>
      <c r="Y63" s="119"/>
      <c r="Z63" s="126"/>
      <c r="AB63" s="115"/>
      <c r="AC63" s="111"/>
      <c r="AD63" s="127"/>
      <c r="AE63" s="120"/>
    </row>
    <row r="64" spans="2:31" ht="26.25" customHeight="1">
      <c r="B64" s="5" t="s">
        <v>40</v>
      </c>
      <c r="C64" s="24">
        <f>Eingabe!C37</f>
        <v>34</v>
      </c>
      <c r="D64" s="64"/>
      <c r="E64" s="109"/>
      <c r="F64" s="38"/>
      <c r="G64" s="3"/>
      <c r="H64" s="3">
        <f t="shared" si="4"/>
        <v>0</v>
      </c>
      <c r="I64" s="4"/>
      <c r="J64" s="3">
        <f t="shared" si="2"/>
        <v>0</v>
      </c>
      <c r="K64" s="132">
        <f>Eingabe!S37</f>
        <v>0</v>
      </c>
      <c r="L64" s="137">
        <f aca="true" t="shared" si="5" ref="L64:L80">$I$31-I64</f>
        <v>0</v>
      </c>
      <c r="M64" s="138">
        <f t="shared" si="3"/>
        <v>0</v>
      </c>
      <c r="N64" s="111"/>
      <c r="O64" s="111"/>
      <c r="P64" s="115"/>
      <c r="R64" s="119"/>
      <c r="S64" s="118"/>
      <c r="T64" s="118"/>
      <c r="U64" s="118"/>
      <c r="V64" s="119"/>
      <c r="W64" s="119"/>
      <c r="X64" s="118"/>
      <c r="Y64" s="119"/>
      <c r="Z64" s="126"/>
      <c r="AB64" s="115"/>
      <c r="AC64" s="111"/>
      <c r="AD64" s="127"/>
      <c r="AE64" s="120"/>
    </row>
    <row r="65" spans="2:31" ht="26.25" customHeight="1">
      <c r="B65" s="5" t="s">
        <v>41</v>
      </c>
      <c r="C65" s="24">
        <f>Eingabe!C38</f>
        <v>35</v>
      </c>
      <c r="D65" s="64"/>
      <c r="E65" s="109"/>
      <c r="F65" s="38"/>
      <c r="G65" s="3"/>
      <c r="H65" s="3">
        <f t="shared" si="4"/>
        <v>0</v>
      </c>
      <c r="I65" s="4"/>
      <c r="J65" s="3">
        <f t="shared" si="2"/>
        <v>0</v>
      </c>
      <c r="K65" s="132">
        <f>Eingabe!S38</f>
        <v>0</v>
      </c>
      <c r="L65" s="137">
        <f t="shared" si="5"/>
        <v>0</v>
      </c>
      <c r="M65" s="138">
        <f t="shared" si="3"/>
        <v>0</v>
      </c>
      <c r="N65" s="111"/>
      <c r="O65" s="111"/>
      <c r="P65" s="115"/>
      <c r="R65" s="119"/>
      <c r="S65" s="118"/>
      <c r="T65" s="118"/>
      <c r="U65" s="118"/>
      <c r="V65" s="119"/>
      <c r="W65" s="119"/>
      <c r="X65" s="118"/>
      <c r="Y65" s="119"/>
      <c r="Z65" s="126"/>
      <c r="AB65" s="115"/>
      <c r="AC65" s="111"/>
      <c r="AD65" s="127"/>
      <c r="AE65" s="120"/>
    </row>
    <row r="66" spans="2:31" ht="26.25" customHeight="1">
      <c r="B66" s="5" t="s">
        <v>42</v>
      </c>
      <c r="C66" s="24">
        <f>Eingabe!C39</f>
        <v>36</v>
      </c>
      <c r="D66" s="64"/>
      <c r="E66" s="109"/>
      <c r="F66" s="38"/>
      <c r="G66" s="3"/>
      <c r="H66" s="3">
        <f t="shared" si="4"/>
        <v>0</v>
      </c>
      <c r="I66" s="4"/>
      <c r="J66" s="3">
        <f t="shared" si="2"/>
        <v>0</v>
      </c>
      <c r="K66" s="132">
        <f>Eingabe!S39</f>
        <v>0</v>
      </c>
      <c r="L66" s="137">
        <f t="shared" si="5"/>
        <v>0</v>
      </c>
      <c r="M66" s="138">
        <f t="shared" si="3"/>
        <v>0</v>
      </c>
      <c r="N66" s="111"/>
      <c r="O66" s="111"/>
      <c r="P66" s="115"/>
      <c r="R66" s="119"/>
      <c r="S66" s="118"/>
      <c r="T66" s="118"/>
      <c r="U66" s="118"/>
      <c r="V66" s="119"/>
      <c r="W66" s="119"/>
      <c r="X66" s="118"/>
      <c r="Y66" s="119"/>
      <c r="Z66" s="126"/>
      <c r="AB66" s="115"/>
      <c r="AC66" s="111"/>
      <c r="AD66" s="127"/>
      <c r="AE66" s="120"/>
    </row>
    <row r="67" spans="2:31" ht="26.25" customHeight="1">
      <c r="B67" s="5" t="s">
        <v>43</v>
      </c>
      <c r="C67" s="24">
        <f>Eingabe!C40</f>
        <v>37</v>
      </c>
      <c r="D67" s="64"/>
      <c r="E67" s="109"/>
      <c r="F67" s="38"/>
      <c r="G67" s="3"/>
      <c r="H67" s="3">
        <f t="shared" si="4"/>
        <v>0</v>
      </c>
      <c r="I67" s="4"/>
      <c r="J67" s="3">
        <f t="shared" si="2"/>
        <v>0</v>
      </c>
      <c r="K67" s="132">
        <f>Eingabe!S40</f>
        <v>0</v>
      </c>
      <c r="L67" s="137">
        <f t="shared" si="5"/>
        <v>0</v>
      </c>
      <c r="M67" s="138">
        <f t="shared" si="3"/>
        <v>0</v>
      </c>
      <c r="N67" s="111"/>
      <c r="O67" s="111"/>
      <c r="P67" s="115"/>
      <c r="R67" s="119"/>
      <c r="S67" s="118"/>
      <c r="T67" s="118"/>
      <c r="U67" s="118"/>
      <c r="V67" s="119"/>
      <c r="W67" s="119"/>
      <c r="X67" s="118"/>
      <c r="Y67" s="119"/>
      <c r="Z67" s="126"/>
      <c r="AB67" s="115"/>
      <c r="AC67" s="111"/>
      <c r="AD67" s="127"/>
      <c r="AE67" s="120"/>
    </row>
    <row r="68" spans="2:31" ht="26.25" customHeight="1">
      <c r="B68" s="5" t="s">
        <v>44</v>
      </c>
      <c r="C68" s="24">
        <f>Eingabe!C41</f>
        <v>38</v>
      </c>
      <c r="D68" s="64"/>
      <c r="E68" s="109"/>
      <c r="F68" s="38"/>
      <c r="G68" s="3"/>
      <c r="H68" s="3">
        <f t="shared" si="4"/>
        <v>0</v>
      </c>
      <c r="I68" s="4"/>
      <c r="J68" s="3">
        <f t="shared" si="2"/>
        <v>0</v>
      </c>
      <c r="K68" s="132">
        <f>Eingabe!S41</f>
        <v>0</v>
      </c>
      <c r="L68" s="137">
        <f t="shared" si="5"/>
        <v>0</v>
      </c>
      <c r="M68" s="138">
        <f t="shared" si="3"/>
        <v>0</v>
      </c>
      <c r="N68" s="111"/>
      <c r="O68" s="111"/>
      <c r="P68" s="115"/>
      <c r="R68" s="119"/>
      <c r="S68" s="118"/>
      <c r="T68" s="118"/>
      <c r="U68" s="118"/>
      <c r="V68" s="119"/>
      <c r="W68" s="119"/>
      <c r="X68" s="118"/>
      <c r="Y68" s="119"/>
      <c r="Z68" s="126"/>
      <c r="AB68" s="115"/>
      <c r="AC68" s="111"/>
      <c r="AD68" s="127"/>
      <c r="AE68" s="120"/>
    </row>
    <row r="69" spans="2:31" ht="26.25" customHeight="1">
      <c r="B69" s="5" t="s">
        <v>45</v>
      </c>
      <c r="C69" s="24">
        <f>Eingabe!C42</f>
        <v>39</v>
      </c>
      <c r="D69" s="64"/>
      <c r="E69" s="109"/>
      <c r="F69" s="38"/>
      <c r="G69" s="3"/>
      <c r="H69" s="3">
        <f t="shared" si="4"/>
        <v>0</v>
      </c>
      <c r="I69" s="4"/>
      <c r="J69" s="3">
        <f t="shared" si="2"/>
        <v>0</v>
      </c>
      <c r="K69" s="132">
        <f>Eingabe!S42</f>
        <v>0</v>
      </c>
      <c r="L69" s="137">
        <f t="shared" si="5"/>
        <v>0</v>
      </c>
      <c r="M69" s="138">
        <f t="shared" si="3"/>
        <v>0</v>
      </c>
      <c r="N69" s="111"/>
      <c r="O69" s="111"/>
      <c r="P69" s="115"/>
      <c r="R69" s="119"/>
      <c r="S69" s="118"/>
      <c r="T69" s="118"/>
      <c r="U69" s="118"/>
      <c r="V69" s="119"/>
      <c r="W69" s="119"/>
      <c r="X69" s="118"/>
      <c r="Y69" s="119"/>
      <c r="Z69" s="126"/>
      <c r="AB69" s="115"/>
      <c r="AC69" s="111"/>
      <c r="AD69" s="127"/>
      <c r="AE69" s="120"/>
    </row>
    <row r="70" spans="2:31" ht="26.25" customHeight="1">
      <c r="B70" s="5" t="s">
        <v>46</v>
      </c>
      <c r="C70" s="24">
        <f>Eingabe!C43</f>
        <v>40</v>
      </c>
      <c r="D70" s="64"/>
      <c r="E70" s="109"/>
      <c r="F70" s="38"/>
      <c r="G70" s="3"/>
      <c r="H70" s="3">
        <f t="shared" si="4"/>
        <v>0</v>
      </c>
      <c r="I70" s="4"/>
      <c r="J70" s="3">
        <f t="shared" si="2"/>
        <v>0</v>
      </c>
      <c r="K70" s="132">
        <f>Eingabe!S43</f>
        <v>0</v>
      </c>
      <c r="L70" s="137">
        <f t="shared" si="5"/>
        <v>0</v>
      </c>
      <c r="M70" s="138">
        <f t="shared" si="3"/>
        <v>0</v>
      </c>
      <c r="N70" s="111"/>
      <c r="O70" s="111"/>
      <c r="P70" s="115"/>
      <c r="R70" s="119"/>
      <c r="S70" s="118"/>
      <c r="T70" s="118"/>
      <c r="U70" s="118"/>
      <c r="V70" s="119"/>
      <c r="W70" s="119"/>
      <c r="X70" s="118"/>
      <c r="Y70" s="119"/>
      <c r="Z70" s="126"/>
      <c r="AB70" s="115"/>
      <c r="AC70" s="111"/>
      <c r="AD70" s="127"/>
      <c r="AE70" s="120"/>
    </row>
    <row r="71" spans="2:31" ht="26.25" customHeight="1">
      <c r="B71" s="5" t="s">
        <v>47</v>
      </c>
      <c r="C71" s="24">
        <f>Eingabe!C44</f>
        <v>41</v>
      </c>
      <c r="D71" s="64"/>
      <c r="E71" s="109"/>
      <c r="F71" s="38"/>
      <c r="G71" s="3"/>
      <c r="H71" s="3">
        <f t="shared" si="4"/>
        <v>0</v>
      </c>
      <c r="I71" s="4"/>
      <c r="J71" s="3">
        <f t="shared" si="2"/>
        <v>0</v>
      </c>
      <c r="K71" s="132">
        <f>Eingabe!S44</f>
        <v>0</v>
      </c>
      <c r="L71" s="137">
        <f t="shared" si="5"/>
        <v>0</v>
      </c>
      <c r="M71" s="138">
        <f t="shared" si="3"/>
        <v>0</v>
      </c>
      <c r="N71" s="111"/>
      <c r="O71" s="111"/>
      <c r="P71" s="115"/>
      <c r="R71" s="119"/>
      <c r="S71" s="118"/>
      <c r="T71" s="118"/>
      <c r="U71" s="118"/>
      <c r="V71" s="119"/>
      <c r="W71" s="119"/>
      <c r="X71" s="118"/>
      <c r="Y71" s="119"/>
      <c r="Z71" s="126"/>
      <c r="AB71" s="115"/>
      <c r="AC71" s="111"/>
      <c r="AD71" s="127"/>
      <c r="AE71" s="120"/>
    </row>
    <row r="72" spans="2:31" ht="26.25" customHeight="1">
      <c r="B72" s="5" t="s">
        <v>48</v>
      </c>
      <c r="C72" s="24">
        <f>Eingabe!C45</f>
        <v>42</v>
      </c>
      <c r="D72" s="64"/>
      <c r="E72" s="109"/>
      <c r="F72" s="38"/>
      <c r="G72" s="3"/>
      <c r="H72" s="3">
        <f t="shared" si="4"/>
        <v>0</v>
      </c>
      <c r="I72" s="4"/>
      <c r="J72" s="3">
        <f t="shared" si="2"/>
        <v>0</v>
      </c>
      <c r="K72" s="132">
        <f>Eingabe!S45</f>
        <v>0</v>
      </c>
      <c r="L72" s="137">
        <f t="shared" si="5"/>
        <v>0</v>
      </c>
      <c r="M72" s="138">
        <f t="shared" si="3"/>
        <v>0</v>
      </c>
      <c r="N72" s="111"/>
      <c r="O72" s="111"/>
      <c r="P72" s="115"/>
      <c r="R72" s="119"/>
      <c r="S72" s="118"/>
      <c r="T72" s="118"/>
      <c r="U72" s="118"/>
      <c r="V72" s="119"/>
      <c r="W72" s="119"/>
      <c r="X72" s="118"/>
      <c r="Y72" s="119"/>
      <c r="Z72" s="126"/>
      <c r="AB72" s="115"/>
      <c r="AC72" s="111"/>
      <c r="AD72" s="127"/>
      <c r="AE72" s="120"/>
    </row>
    <row r="73" spans="2:31" ht="26.25" customHeight="1">
      <c r="B73" s="5" t="s">
        <v>49</v>
      </c>
      <c r="C73" s="24">
        <f>Eingabe!C46</f>
        <v>43</v>
      </c>
      <c r="D73" s="64"/>
      <c r="E73" s="109"/>
      <c r="F73" s="38"/>
      <c r="G73" s="3"/>
      <c r="H73" s="3">
        <f t="shared" si="4"/>
        <v>0</v>
      </c>
      <c r="I73" s="4"/>
      <c r="J73" s="3">
        <f t="shared" si="2"/>
        <v>0</v>
      </c>
      <c r="K73" s="132">
        <f>Eingabe!S46</f>
        <v>0</v>
      </c>
      <c r="L73" s="137">
        <f t="shared" si="5"/>
        <v>0</v>
      </c>
      <c r="M73" s="138">
        <f t="shared" si="3"/>
        <v>0</v>
      </c>
      <c r="N73" s="111"/>
      <c r="O73" s="111"/>
      <c r="P73" s="115"/>
      <c r="R73" s="119"/>
      <c r="S73" s="118"/>
      <c r="T73" s="118"/>
      <c r="U73" s="118"/>
      <c r="V73" s="119"/>
      <c r="W73" s="119"/>
      <c r="X73" s="118"/>
      <c r="Y73" s="119"/>
      <c r="Z73" s="126"/>
      <c r="AB73" s="115"/>
      <c r="AC73" s="111"/>
      <c r="AD73" s="127"/>
      <c r="AE73" s="120"/>
    </row>
    <row r="74" spans="2:31" ht="26.25" customHeight="1">
      <c r="B74" s="5" t="s">
        <v>50</v>
      </c>
      <c r="C74" s="24">
        <f>Eingabe!C47</f>
        <v>44</v>
      </c>
      <c r="D74" s="64"/>
      <c r="E74" s="109"/>
      <c r="F74" s="38"/>
      <c r="G74" s="3"/>
      <c r="H74" s="3">
        <f t="shared" si="4"/>
        <v>0</v>
      </c>
      <c r="I74" s="4"/>
      <c r="J74" s="3">
        <f t="shared" si="2"/>
        <v>0</v>
      </c>
      <c r="K74" s="132">
        <f>Eingabe!S47</f>
        <v>0</v>
      </c>
      <c r="L74" s="137">
        <f t="shared" si="5"/>
        <v>0</v>
      </c>
      <c r="M74" s="138">
        <f t="shared" si="3"/>
        <v>0</v>
      </c>
      <c r="N74" s="111"/>
      <c r="O74" s="111"/>
      <c r="P74" s="115"/>
      <c r="R74" s="119"/>
      <c r="S74" s="118"/>
      <c r="T74" s="118"/>
      <c r="U74" s="118"/>
      <c r="V74" s="119"/>
      <c r="W74" s="119"/>
      <c r="X74" s="118"/>
      <c r="Y74" s="119"/>
      <c r="Z74" s="126"/>
      <c r="AB74" s="115"/>
      <c r="AC74" s="111"/>
      <c r="AD74" s="127"/>
      <c r="AE74" s="120"/>
    </row>
    <row r="75" spans="2:31" ht="26.25" customHeight="1">
      <c r="B75" s="5" t="s">
        <v>51</v>
      </c>
      <c r="C75" s="24">
        <f>Eingabe!C48</f>
        <v>45</v>
      </c>
      <c r="D75" s="64"/>
      <c r="E75" s="109"/>
      <c r="F75" s="38"/>
      <c r="G75" s="3"/>
      <c r="H75" s="3">
        <f t="shared" si="4"/>
        <v>0</v>
      </c>
      <c r="I75" s="4"/>
      <c r="J75" s="3">
        <f t="shared" si="2"/>
        <v>0</v>
      </c>
      <c r="K75" s="132">
        <f>Eingabe!S48</f>
        <v>0</v>
      </c>
      <c r="L75" s="137">
        <f t="shared" si="5"/>
        <v>0</v>
      </c>
      <c r="M75" s="138">
        <f t="shared" si="3"/>
        <v>0</v>
      </c>
      <c r="N75" s="111"/>
      <c r="O75" s="111"/>
      <c r="P75" s="115"/>
      <c r="R75" s="119"/>
      <c r="S75" s="118"/>
      <c r="T75" s="118"/>
      <c r="U75" s="118"/>
      <c r="V75" s="119"/>
      <c r="W75" s="119"/>
      <c r="X75" s="118"/>
      <c r="Y75" s="119"/>
      <c r="Z75" s="126"/>
      <c r="AB75" s="115"/>
      <c r="AC75" s="111"/>
      <c r="AD75" s="127"/>
      <c r="AE75" s="120"/>
    </row>
    <row r="76" spans="2:31" ht="26.25" customHeight="1">
      <c r="B76" s="5" t="s">
        <v>52</v>
      </c>
      <c r="C76" s="24">
        <f>Eingabe!C49</f>
        <v>46</v>
      </c>
      <c r="D76" s="64"/>
      <c r="E76" s="109"/>
      <c r="F76" s="38"/>
      <c r="G76" s="3"/>
      <c r="H76" s="3">
        <f t="shared" si="4"/>
        <v>0</v>
      </c>
      <c r="I76" s="4"/>
      <c r="J76" s="3">
        <f t="shared" si="2"/>
        <v>0</v>
      </c>
      <c r="K76" s="132">
        <f>Eingabe!S49</f>
        <v>0</v>
      </c>
      <c r="L76" s="137">
        <f t="shared" si="5"/>
        <v>0</v>
      </c>
      <c r="M76" s="138">
        <f t="shared" si="3"/>
        <v>0</v>
      </c>
      <c r="N76" s="111"/>
      <c r="O76" s="111"/>
      <c r="P76" s="115"/>
      <c r="R76" s="119"/>
      <c r="S76" s="118"/>
      <c r="T76" s="118"/>
      <c r="U76" s="118"/>
      <c r="V76" s="119"/>
      <c r="W76" s="119"/>
      <c r="X76" s="118"/>
      <c r="Y76" s="119"/>
      <c r="Z76" s="126"/>
      <c r="AB76" s="115"/>
      <c r="AC76" s="111"/>
      <c r="AD76" s="127"/>
      <c r="AE76" s="120"/>
    </row>
    <row r="77" spans="2:31" ht="26.25" customHeight="1">
      <c r="B77" s="5" t="s">
        <v>53</v>
      </c>
      <c r="C77" s="24">
        <f>Eingabe!C50</f>
        <v>47</v>
      </c>
      <c r="D77" s="64"/>
      <c r="E77" s="109"/>
      <c r="F77" s="38"/>
      <c r="G77" s="3"/>
      <c r="H77" s="3">
        <f t="shared" si="4"/>
        <v>0</v>
      </c>
      <c r="I77" s="4"/>
      <c r="J77" s="3">
        <f t="shared" si="2"/>
        <v>0</v>
      </c>
      <c r="K77" s="132">
        <f>Eingabe!S50</f>
        <v>0</v>
      </c>
      <c r="L77" s="137">
        <f t="shared" si="5"/>
        <v>0</v>
      </c>
      <c r="M77" s="138">
        <f t="shared" si="3"/>
        <v>0</v>
      </c>
      <c r="N77" s="111"/>
      <c r="O77" s="111"/>
      <c r="P77" s="115"/>
      <c r="R77" s="119"/>
      <c r="S77" s="118"/>
      <c r="T77" s="118"/>
      <c r="U77" s="118"/>
      <c r="V77" s="119"/>
      <c r="W77" s="119"/>
      <c r="X77" s="118"/>
      <c r="Y77" s="119"/>
      <c r="Z77" s="126"/>
      <c r="AB77" s="115"/>
      <c r="AC77" s="111"/>
      <c r="AD77" s="127"/>
      <c r="AE77" s="120"/>
    </row>
    <row r="78" spans="2:31" ht="26.25" customHeight="1">
      <c r="B78" s="5" t="s">
        <v>54</v>
      </c>
      <c r="C78" s="24">
        <f>Eingabe!C51</f>
        <v>48</v>
      </c>
      <c r="D78" s="64"/>
      <c r="E78" s="109"/>
      <c r="F78" s="38"/>
      <c r="G78" s="3"/>
      <c r="H78" s="3">
        <f t="shared" si="4"/>
        <v>0</v>
      </c>
      <c r="I78" s="4"/>
      <c r="J78" s="3">
        <f t="shared" si="2"/>
        <v>0</v>
      </c>
      <c r="K78" s="132">
        <f>Eingabe!S51</f>
        <v>0</v>
      </c>
      <c r="L78" s="137">
        <f t="shared" si="5"/>
        <v>0</v>
      </c>
      <c r="M78" s="138">
        <f t="shared" si="3"/>
        <v>0</v>
      </c>
      <c r="N78" s="111"/>
      <c r="O78" s="111"/>
      <c r="P78" s="115"/>
      <c r="R78" s="119"/>
      <c r="S78" s="118"/>
      <c r="T78" s="118"/>
      <c r="U78" s="118"/>
      <c r="V78" s="119"/>
      <c r="W78" s="119"/>
      <c r="X78" s="118"/>
      <c r="Y78" s="119"/>
      <c r="Z78" s="126"/>
      <c r="AB78" s="115"/>
      <c r="AC78" s="111"/>
      <c r="AD78" s="127"/>
      <c r="AE78" s="120"/>
    </row>
    <row r="79" spans="2:31" ht="26.25" customHeight="1">
      <c r="B79" s="5" t="s">
        <v>55</v>
      </c>
      <c r="C79" s="24">
        <f>Eingabe!C52</f>
        <v>49</v>
      </c>
      <c r="D79" s="64"/>
      <c r="E79" s="109"/>
      <c r="F79" s="38"/>
      <c r="G79" s="3"/>
      <c r="H79" s="3">
        <f t="shared" si="4"/>
        <v>0</v>
      </c>
      <c r="I79" s="4"/>
      <c r="J79" s="3">
        <f t="shared" si="2"/>
        <v>0</v>
      </c>
      <c r="K79" s="132">
        <f>Eingabe!S52</f>
        <v>0</v>
      </c>
      <c r="L79" s="137">
        <f t="shared" si="5"/>
        <v>0</v>
      </c>
      <c r="M79" s="138">
        <f t="shared" si="3"/>
        <v>0</v>
      </c>
      <c r="N79" s="111"/>
      <c r="O79" s="111"/>
      <c r="P79" s="115"/>
      <c r="R79" s="119"/>
      <c r="S79" s="118"/>
      <c r="T79" s="118"/>
      <c r="U79" s="118"/>
      <c r="V79" s="119"/>
      <c r="W79" s="119"/>
      <c r="X79" s="118"/>
      <c r="Y79" s="119"/>
      <c r="Z79" s="126"/>
      <c r="AB79" s="115"/>
      <c r="AC79" s="111"/>
      <c r="AD79" s="127"/>
      <c r="AE79" s="120"/>
    </row>
    <row r="80" spans="2:31" ht="26.25" customHeight="1" thickBot="1">
      <c r="B80" s="10" t="s">
        <v>56</v>
      </c>
      <c r="C80" s="25">
        <f>Eingabe!C53</f>
        <v>50</v>
      </c>
      <c r="D80" s="110"/>
      <c r="F80" s="39"/>
      <c r="G80" s="11"/>
      <c r="H80" s="11">
        <f t="shared" si="4"/>
        <v>0</v>
      </c>
      <c r="I80" s="12"/>
      <c r="J80" s="11">
        <f>SUM(I80/10)</f>
        <v>0</v>
      </c>
      <c r="K80" s="140">
        <f>Eingabe!S53</f>
        <v>0</v>
      </c>
      <c r="L80" s="141">
        <f t="shared" si="5"/>
        <v>0</v>
      </c>
      <c r="M80" s="142">
        <f t="shared" si="3"/>
        <v>0</v>
      </c>
      <c r="N80" s="111"/>
      <c r="O80" s="111"/>
      <c r="P80" s="115"/>
      <c r="R80" s="119"/>
      <c r="S80" s="118"/>
      <c r="T80" s="118"/>
      <c r="U80" s="118"/>
      <c r="V80" s="119"/>
      <c r="W80" s="119"/>
      <c r="X80" s="118"/>
      <c r="Y80" s="119"/>
      <c r="Z80" s="126"/>
      <c r="AB80" s="115"/>
      <c r="AC80" s="111"/>
      <c r="AD80" s="127"/>
      <c r="AE80" s="120"/>
    </row>
    <row r="81" spans="2:31" ht="26.25" customHeight="1" thickBot="1">
      <c r="B81" s="160" t="str">
        <f>Eingabe!$B$54</f>
        <v>Punktevergabe: 30,27,25,24,23,22,21,20,19,18,17,16,15,14,13,12,11,10,9,8,7,6,5,4,3,2,1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2"/>
      <c r="N81" s="111"/>
      <c r="O81" s="111"/>
      <c r="P81" s="115"/>
      <c r="R81" s="119"/>
      <c r="S81" s="118"/>
      <c r="T81" s="118"/>
      <c r="U81" s="118"/>
      <c r="V81" s="119"/>
      <c r="W81" s="119"/>
      <c r="X81" s="118"/>
      <c r="Y81" s="119"/>
      <c r="Z81" s="126"/>
      <c r="AB81" s="115"/>
      <c r="AC81" s="111"/>
      <c r="AD81" s="127"/>
      <c r="AE81" s="120"/>
    </row>
    <row r="82" spans="2:26" ht="26.25" customHeight="1">
      <c r="B82" s="111"/>
      <c r="C82" s="23"/>
      <c r="D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S82" s="119"/>
      <c r="T82" s="118"/>
      <c r="U82" s="118"/>
      <c r="V82" s="118"/>
      <c r="W82" s="119"/>
      <c r="X82" s="119"/>
      <c r="Y82" s="118"/>
      <c r="Z82" s="119"/>
    </row>
    <row r="83" spans="2:31" ht="26.25" customHeight="1">
      <c r="B83" s="111"/>
      <c r="C83" s="156"/>
      <c r="D83" s="14"/>
      <c r="E83" s="14" t="s">
        <v>68</v>
      </c>
      <c r="F83" s="15"/>
      <c r="G83" s="111"/>
      <c r="H83" s="143" t="s">
        <v>128</v>
      </c>
      <c r="I83" s="144"/>
      <c r="J83" s="143" t="s">
        <v>129</v>
      </c>
      <c r="K83" s="111"/>
      <c r="L83" s="145">
        <v>1</v>
      </c>
      <c r="M83" s="146">
        <v>2</v>
      </c>
      <c r="N83" s="111"/>
      <c r="O83" s="118"/>
      <c r="P83" s="118"/>
      <c r="Q83" s="118"/>
      <c r="R83" s="119"/>
      <c r="S83" s="119"/>
      <c r="T83" s="118"/>
      <c r="U83" s="119"/>
      <c r="V83" s="115"/>
      <c r="W83" s="115"/>
      <c r="X83" s="115"/>
      <c r="Y83" s="111"/>
      <c r="Z83" s="139"/>
      <c r="AA83" s="120"/>
      <c r="AB83" s="120"/>
      <c r="AC83" s="120"/>
      <c r="AD83" s="120"/>
      <c r="AE83" s="120"/>
    </row>
    <row r="84" spans="2:31" ht="26.25" customHeight="1">
      <c r="B84" s="111"/>
      <c r="C84" s="156"/>
      <c r="D84" s="14"/>
      <c r="E84" s="14" t="s">
        <v>68</v>
      </c>
      <c r="F84" s="15"/>
      <c r="G84" s="111"/>
      <c r="H84" s="147" t="s">
        <v>130</v>
      </c>
      <c r="I84" s="143" t="s">
        <v>4</v>
      </c>
      <c r="J84" s="143" t="s">
        <v>131</v>
      </c>
      <c r="K84" s="111"/>
      <c r="L84" s="148">
        <v>3</v>
      </c>
      <c r="M84" s="149">
        <v>4</v>
      </c>
      <c r="N84" s="111"/>
      <c r="O84" s="118"/>
      <c r="P84" s="118"/>
      <c r="Q84" s="118"/>
      <c r="R84" s="119"/>
      <c r="S84" s="119"/>
      <c r="T84" s="118"/>
      <c r="U84" s="119"/>
      <c r="V84" s="115"/>
      <c r="W84" s="115"/>
      <c r="X84" s="115"/>
      <c r="Y84" s="111"/>
      <c r="Z84" s="139"/>
      <c r="AA84" s="120"/>
      <c r="AB84" s="120"/>
      <c r="AC84" s="120"/>
      <c r="AD84" s="120"/>
      <c r="AE84" s="120"/>
    </row>
    <row r="85" spans="2:31" ht="26.25" customHeight="1">
      <c r="B85" s="111"/>
      <c r="C85" s="156"/>
      <c r="D85" s="14"/>
      <c r="E85" s="14" t="s">
        <v>68</v>
      </c>
      <c r="F85" s="15"/>
      <c r="G85" s="111"/>
      <c r="H85" s="143" t="s">
        <v>130</v>
      </c>
      <c r="I85" s="143" t="s">
        <v>5</v>
      </c>
      <c r="J85" s="143" t="s">
        <v>131</v>
      </c>
      <c r="K85" s="111"/>
      <c r="L85" s="150">
        <v>5</v>
      </c>
      <c r="M85" s="118"/>
      <c r="N85" s="111"/>
      <c r="O85" s="118"/>
      <c r="P85" s="118"/>
      <c r="Q85" s="118"/>
      <c r="R85" s="119"/>
      <c r="S85" s="119"/>
      <c r="T85" s="118"/>
      <c r="U85" s="119"/>
      <c r="V85" s="115"/>
      <c r="W85" s="115"/>
      <c r="X85" s="115"/>
      <c r="Y85" s="111"/>
      <c r="Z85" s="139"/>
      <c r="AA85" s="120"/>
      <c r="AB85" s="120"/>
      <c r="AC85" s="120"/>
      <c r="AD85" s="120"/>
      <c r="AE85" s="120"/>
    </row>
    <row r="86" spans="2:26" ht="26.25" customHeight="1">
      <c r="B86" s="111"/>
      <c r="C86" s="26"/>
      <c r="D86" s="19"/>
      <c r="F86" s="19"/>
      <c r="G86" s="20"/>
      <c r="H86" s="21"/>
      <c r="I86" s="111"/>
      <c r="J86" s="119"/>
      <c r="K86" s="115"/>
      <c r="L86" s="111"/>
      <c r="M86" s="111"/>
      <c r="N86" s="111"/>
      <c r="O86" s="111"/>
      <c r="P86" s="111"/>
      <c r="S86" s="119"/>
      <c r="T86" s="118"/>
      <c r="U86" s="118"/>
      <c r="V86" s="118"/>
      <c r="W86" s="119"/>
      <c r="X86" s="119"/>
      <c r="Y86" s="118"/>
      <c r="Z86" s="119"/>
    </row>
    <row r="87" spans="2:26" ht="26.25" customHeight="1" thickBot="1">
      <c r="B87" s="111"/>
      <c r="C87" s="23"/>
      <c r="D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S87" s="119"/>
      <c r="T87" s="118"/>
      <c r="U87" s="118"/>
      <c r="V87" s="118"/>
      <c r="W87" s="119"/>
      <c r="X87" s="119"/>
      <c r="Y87" s="118"/>
      <c r="Z87" s="119"/>
    </row>
    <row r="88" spans="2:31" ht="34.5" customHeight="1" thickBot="1">
      <c r="B88" s="157">
        <f>Eingabe!$T$3</f>
        <v>42619</v>
      </c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9"/>
      <c r="N88" s="111"/>
      <c r="O88" s="111"/>
      <c r="P88" s="115"/>
      <c r="R88" s="119"/>
      <c r="S88" s="118"/>
      <c r="T88" s="118"/>
      <c r="U88" s="111"/>
      <c r="V88" s="111"/>
      <c r="W88" s="111"/>
      <c r="X88" s="111"/>
      <c r="Y88" s="111"/>
      <c r="Z88" s="120"/>
      <c r="AA88" s="120"/>
      <c r="AB88" s="120"/>
      <c r="AC88" s="120"/>
      <c r="AD88" s="120"/>
      <c r="AE88" s="120"/>
    </row>
    <row r="89" spans="2:31" ht="31.5" customHeight="1">
      <c r="B89" s="163" t="s">
        <v>0</v>
      </c>
      <c r="C89" s="165" t="s">
        <v>63</v>
      </c>
      <c r="D89" s="167" t="s">
        <v>66</v>
      </c>
      <c r="E89" s="168"/>
      <c r="F89" s="195" t="s">
        <v>67</v>
      </c>
      <c r="G89" s="171" t="s">
        <v>4</v>
      </c>
      <c r="H89" s="171" t="s">
        <v>5</v>
      </c>
      <c r="I89" s="171" t="s">
        <v>6</v>
      </c>
      <c r="J89" s="171" t="s">
        <v>62</v>
      </c>
      <c r="K89" s="193" t="s">
        <v>3</v>
      </c>
      <c r="L89" s="128" t="s">
        <v>60</v>
      </c>
      <c r="M89" s="129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20"/>
      <c r="AA89" s="120"/>
      <c r="AB89" s="120"/>
      <c r="AC89" s="120"/>
      <c r="AD89" s="120"/>
      <c r="AE89" s="120"/>
    </row>
    <row r="90" spans="2:31" ht="26.25" customHeight="1" thickBot="1">
      <c r="B90" s="164"/>
      <c r="C90" s="166"/>
      <c r="D90" s="169"/>
      <c r="E90" s="170"/>
      <c r="F90" s="196"/>
      <c r="G90" s="172"/>
      <c r="H90" s="172"/>
      <c r="I90" s="172"/>
      <c r="J90" s="172"/>
      <c r="K90" s="194"/>
      <c r="L90" s="130" t="s">
        <v>58</v>
      </c>
      <c r="M90" s="131" t="s">
        <v>59</v>
      </c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20"/>
      <c r="AA90" s="120"/>
      <c r="AB90" s="120"/>
      <c r="AC90" s="120"/>
      <c r="AD90" s="120"/>
      <c r="AE90" s="120"/>
    </row>
    <row r="91" spans="2:31" ht="26.25" customHeight="1">
      <c r="B91" s="40" t="s">
        <v>7</v>
      </c>
      <c r="C91" s="25" t="str">
        <f>Eingabe!C4</f>
        <v>Walter Lemböck </v>
      </c>
      <c r="D91" s="108"/>
      <c r="F91" s="41"/>
      <c r="G91" s="42"/>
      <c r="H91" s="42">
        <f aca="true" t="shared" si="6" ref="H91:H122">I91-G91</f>
        <v>0</v>
      </c>
      <c r="I91" s="43"/>
      <c r="J91" s="27">
        <f>SUM(I91/10)</f>
        <v>0</v>
      </c>
      <c r="K91" s="151">
        <f>Eingabe!T4</f>
        <v>0</v>
      </c>
      <c r="L91" s="152"/>
      <c r="M91" s="153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20"/>
      <c r="AA91" s="120"/>
      <c r="AB91" s="120"/>
      <c r="AC91" s="120"/>
      <c r="AD91" s="120"/>
      <c r="AE91" s="120"/>
    </row>
    <row r="92" spans="2:31" ht="26.25" customHeight="1">
      <c r="B92" s="7" t="s">
        <v>8</v>
      </c>
      <c r="C92" s="24" t="str">
        <f>Eingabe!C5</f>
        <v>Thomas Sanda</v>
      </c>
      <c r="D92" s="64"/>
      <c r="E92" s="109"/>
      <c r="F92" s="38"/>
      <c r="G92" s="3"/>
      <c r="H92" s="3">
        <f t="shared" si="6"/>
        <v>0</v>
      </c>
      <c r="I92" s="4"/>
      <c r="J92" s="3">
        <f>SUM(I92/10)</f>
        <v>0</v>
      </c>
      <c r="K92" s="132">
        <f>Eingabe!T5</f>
        <v>0</v>
      </c>
      <c r="L92" s="133">
        <f aca="true" t="shared" si="7" ref="L92:L123">$I$91-I92</f>
        <v>0</v>
      </c>
      <c r="M92" s="134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20"/>
      <c r="AA92" s="120"/>
      <c r="AB92" s="120"/>
      <c r="AC92" s="120"/>
      <c r="AD92" s="120"/>
      <c r="AE92" s="120"/>
    </row>
    <row r="93" spans="2:31" ht="26.25" customHeight="1">
      <c r="B93" s="8" t="s">
        <v>9</v>
      </c>
      <c r="C93" s="24" t="str">
        <f>Eingabe!C6</f>
        <v>Gerhard Fischer </v>
      </c>
      <c r="D93" s="64"/>
      <c r="E93" s="109"/>
      <c r="F93" s="38"/>
      <c r="G93" s="3"/>
      <c r="H93" s="3">
        <f t="shared" si="6"/>
        <v>0</v>
      </c>
      <c r="I93" s="4"/>
      <c r="J93" s="3">
        <f aca="true" t="shared" si="8" ref="J93:J139">SUM(I93/10)</f>
        <v>0</v>
      </c>
      <c r="K93" s="132">
        <f>Eingabe!T6</f>
        <v>0</v>
      </c>
      <c r="L93" s="135">
        <f t="shared" si="7"/>
        <v>0</v>
      </c>
      <c r="M93" s="136">
        <f aca="true" t="shared" si="9" ref="M93:M140">SUM(I92-I93)</f>
        <v>0</v>
      </c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20"/>
      <c r="AA93" s="120"/>
      <c r="AB93" s="120"/>
      <c r="AC93" s="120"/>
      <c r="AD93" s="120"/>
      <c r="AE93" s="120"/>
    </row>
    <row r="94" spans="2:31" ht="26.25" customHeight="1">
      <c r="B94" s="5" t="s">
        <v>10</v>
      </c>
      <c r="C94" s="24" t="str">
        <f>Eingabe!C7</f>
        <v>Walter Müllner </v>
      </c>
      <c r="D94" s="64"/>
      <c r="E94" s="109"/>
      <c r="F94" s="38"/>
      <c r="G94" s="3"/>
      <c r="H94" s="3">
        <f t="shared" si="6"/>
        <v>0</v>
      </c>
      <c r="I94" s="4"/>
      <c r="J94" s="3">
        <f t="shared" si="8"/>
        <v>0</v>
      </c>
      <c r="K94" s="132">
        <f>Eingabe!T7</f>
        <v>0</v>
      </c>
      <c r="L94" s="137">
        <f t="shared" si="7"/>
        <v>0</v>
      </c>
      <c r="M94" s="138">
        <f t="shared" si="9"/>
        <v>0</v>
      </c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20"/>
      <c r="AA94" s="120"/>
      <c r="AB94" s="120"/>
      <c r="AC94" s="120"/>
      <c r="AD94" s="120"/>
      <c r="AE94" s="120"/>
    </row>
    <row r="95" spans="2:31" ht="26.25" customHeight="1">
      <c r="B95" s="5" t="s">
        <v>11</v>
      </c>
      <c r="C95" s="24" t="str">
        <f>Eingabe!C8</f>
        <v>Peter Siding </v>
      </c>
      <c r="D95" s="64"/>
      <c r="E95" s="109"/>
      <c r="F95" s="38"/>
      <c r="G95" s="3"/>
      <c r="H95" s="3">
        <f t="shared" si="6"/>
        <v>0</v>
      </c>
      <c r="I95" s="4"/>
      <c r="J95" s="3">
        <f t="shared" si="8"/>
        <v>0</v>
      </c>
      <c r="K95" s="132">
        <f>Eingabe!T8</f>
        <v>0</v>
      </c>
      <c r="L95" s="137">
        <f t="shared" si="7"/>
        <v>0</v>
      </c>
      <c r="M95" s="138">
        <f t="shared" si="9"/>
        <v>0</v>
      </c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20"/>
      <c r="AA95" s="120"/>
      <c r="AB95" s="120"/>
      <c r="AC95" s="120"/>
      <c r="AD95" s="120"/>
      <c r="AE95" s="120"/>
    </row>
    <row r="96" spans="2:31" ht="26.25" customHeight="1">
      <c r="B96" s="5" t="s">
        <v>12</v>
      </c>
      <c r="C96" s="24" t="str">
        <f>Eingabe!C9</f>
        <v>Thomas Nowak </v>
      </c>
      <c r="D96" s="64"/>
      <c r="E96" s="109"/>
      <c r="F96" s="38"/>
      <c r="G96" s="3"/>
      <c r="H96" s="3">
        <f t="shared" si="6"/>
        <v>0</v>
      </c>
      <c r="I96" s="4"/>
      <c r="J96" s="3">
        <f t="shared" si="8"/>
        <v>0</v>
      </c>
      <c r="K96" s="132">
        <f>Eingabe!T9</f>
        <v>0</v>
      </c>
      <c r="L96" s="137">
        <f t="shared" si="7"/>
        <v>0</v>
      </c>
      <c r="M96" s="138">
        <f t="shared" si="9"/>
        <v>0</v>
      </c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20"/>
      <c r="AA96" s="120"/>
      <c r="AB96" s="120"/>
      <c r="AC96" s="120"/>
      <c r="AD96" s="120"/>
      <c r="AE96" s="120"/>
    </row>
    <row r="97" spans="2:31" ht="26.25" customHeight="1">
      <c r="B97" s="5" t="s">
        <v>13</v>
      </c>
      <c r="C97" s="24" t="str">
        <f>Eingabe!C10</f>
        <v>Leo Rebler</v>
      </c>
      <c r="D97" s="64"/>
      <c r="E97" s="109"/>
      <c r="F97" s="38"/>
      <c r="G97" s="3"/>
      <c r="H97" s="3">
        <f t="shared" si="6"/>
        <v>0</v>
      </c>
      <c r="I97" s="4"/>
      <c r="J97" s="3">
        <f t="shared" si="8"/>
        <v>0</v>
      </c>
      <c r="K97" s="132">
        <f>Eingabe!T10</f>
        <v>0</v>
      </c>
      <c r="L97" s="137">
        <f t="shared" si="7"/>
        <v>0</v>
      </c>
      <c r="M97" s="138">
        <f t="shared" si="9"/>
        <v>0</v>
      </c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20"/>
      <c r="AA97" s="120"/>
      <c r="AB97" s="120"/>
      <c r="AC97" s="120"/>
      <c r="AD97" s="120"/>
      <c r="AE97" s="120"/>
    </row>
    <row r="98" spans="2:31" ht="26.25" customHeight="1">
      <c r="B98" s="5" t="s">
        <v>14</v>
      </c>
      <c r="C98" s="24">
        <f>Eingabe!C11</f>
        <v>8</v>
      </c>
      <c r="D98" s="64"/>
      <c r="E98" s="109"/>
      <c r="F98" s="38"/>
      <c r="G98" s="3"/>
      <c r="H98" s="3">
        <f t="shared" si="6"/>
        <v>0</v>
      </c>
      <c r="I98" s="4"/>
      <c r="J98" s="3">
        <f t="shared" si="8"/>
        <v>0</v>
      </c>
      <c r="K98" s="132">
        <f>Eingabe!T11</f>
        <v>0</v>
      </c>
      <c r="L98" s="137">
        <f t="shared" si="7"/>
        <v>0</v>
      </c>
      <c r="M98" s="138">
        <f t="shared" si="9"/>
        <v>0</v>
      </c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20"/>
      <c r="AA98" s="120"/>
      <c r="AB98" s="120"/>
      <c r="AC98" s="120"/>
      <c r="AD98" s="120"/>
      <c r="AE98" s="120"/>
    </row>
    <row r="99" spans="2:31" ht="26.25" customHeight="1">
      <c r="B99" s="5" t="s">
        <v>15</v>
      </c>
      <c r="C99" s="24">
        <f>Eingabe!C12</f>
        <v>9</v>
      </c>
      <c r="D99" s="64"/>
      <c r="E99" s="109"/>
      <c r="F99" s="38"/>
      <c r="G99" s="3"/>
      <c r="H99" s="3">
        <f t="shared" si="6"/>
        <v>0</v>
      </c>
      <c r="I99" s="4"/>
      <c r="J99" s="3">
        <f t="shared" si="8"/>
        <v>0</v>
      </c>
      <c r="K99" s="132">
        <f>Eingabe!T12</f>
        <v>0</v>
      </c>
      <c r="L99" s="137">
        <f t="shared" si="7"/>
        <v>0</v>
      </c>
      <c r="M99" s="138">
        <f t="shared" si="9"/>
        <v>0</v>
      </c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20"/>
      <c r="AA99" s="120"/>
      <c r="AB99" s="120"/>
      <c r="AC99" s="120"/>
      <c r="AD99" s="120"/>
      <c r="AE99" s="120"/>
    </row>
    <row r="100" spans="2:31" ht="26.25" customHeight="1">
      <c r="B100" s="5" t="s">
        <v>16</v>
      </c>
      <c r="C100" s="24">
        <f>Eingabe!C13</f>
        <v>10</v>
      </c>
      <c r="D100" s="64"/>
      <c r="E100" s="109"/>
      <c r="F100" s="38"/>
      <c r="G100" s="3"/>
      <c r="H100" s="3">
        <f t="shared" si="6"/>
        <v>0</v>
      </c>
      <c r="I100" s="4"/>
      <c r="J100" s="3">
        <f t="shared" si="8"/>
        <v>0</v>
      </c>
      <c r="K100" s="132">
        <f>Eingabe!T13</f>
        <v>0</v>
      </c>
      <c r="L100" s="137">
        <f t="shared" si="7"/>
        <v>0</v>
      </c>
      <c r="M100" s="138">
        <f t="shared" si="9"/>
        <v>0</v>
      </c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20"/>
      <c r="AA100" s="120"/>
      <c r="AB100" s="120"/>
      <c r="AC100" s="120"/>
      <c r="AD100" s="120"/>
      <c r="AE100" s="120"/>
    </row>
    <row r="101" spans="2:31" ht="26.25" customHeight="1">
      <c r="B101" s="5" t="s">
        <v>17</v>
      </c>
      <c r="C101" s="24">
        <f>Eingabe!C14</f>
        <v>11</v>
      </c>
      <c r="D101" s="64"/>
      <c r="E101" s="109"/>
      <c r="F101" s="38"/>
      <c r="G101" s="3"/>
      <c r="H101" s="3">
        <f t="shared" si="6"/>
        <v>0</v>
      </c>
      <c r="I101" s="4"/>
      <c r="J101" s="3">
        <f t="shared" si="8"/>
        <v>0</v>
      </c>
      <c r="K101" s="132">
        <f>Eingabe!T14</f>
        <v>0</v>
      </c>
      <c r="L101" s="137">
        <f t="shared" si="7"/>
        <v>0</v>
      </c>
      <c r="M101" s="138">
        <f t="shared" si="9"/>
        <v>0</v>
      </c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20"/>
      <c r="AA101" s="120"/>
      <c r="AB101" s="120"/>
      <c r="AC101" s="120"/>
      <c r="AD101" s="120"/>
      <c r="AE101" s="120"/>
    </row>
    <row r="102" spans="2:31" ht="26.25" customHeight="1">
      <c r="B102" s="5" t="s">
        <v>18</v>
      </c>
      <c r="C102" s="24">
        <f>Eingabe!C15</f>
        <v>12</v>
      </c>
      <c r="D102" s="64"/>
      <c r="E102" s="109"/>
      <c r="F102" s="38"/>
      <c r="G102" s="3"/>
      <c r="H102" s="3">
        <f t="shared" si="6"/>
        <v>0</v>
      </c>
      <c r="I102" s="4"/>
      <c r="J102" s="3">
        <f t="shared" si="8"/>
        <v>0</v>
      </c>
      <c r="K102" s="132">
        <f>Eingabe!T15</f>
        <v>0</v>
      </c>
      <c r="L102" s="137">
        <f t="shared" si="7"/>
        <v>0</v>
      </c>
      <c r="M102" s="138">
        <f t="shared" si="9"/>
        <v>0</v>
      </c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20"/>
      <c r="AA102" s="120"/>
      <c r="AB102" s="120"/>
      <c r="AC102" s="120"/>
      <c r="AD102" s="120"/>
      <c r="AE102" s="120"/>
    </row>
    <row r="103" spans="2:31" ht="26.25" customHeight="1">
      <c r="B103" s="5" t="s">
        <v>19</v>
      </c>
      <c r="C103" s="24">
        <f>Eingabe!C16</f>
        <v>13</v>
      </c>
      <c r="D103" s="64"/>
      <c r="E103" s="109"/>
      <c r="F103" s="38"/>
      <c r="G103" s="3"/>
      <c r="H103" s="3">
        <f t="shared" si="6"/>
        <v>0</v>
      </c>
      <c r="I103" s="4"/>
      <c r="J103" s="3">
        <f t="shared" si="8"/>
        <v>0</v>
      </c>
      <c r="K103" s="132">
        <f>Eingabe!T16</f>
        <v>0</v>
      </c>
      <c r="L103" s="137">
        <f t="shared" si="7"/>
        <v>0</v>
      </c>
      <c r="M103" s="138">
        <f t="shared" si="9"/>
        <v>0</v>
      </c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20"/>
      <c r="AA103" s="120"/>
      <c r="AB103" s="120"/>
      <c r="AC103" s="120"/>
      <c r="AD103" s="120"/>
      <c r="AE103" s="120"/>
    </row>
    <row r="104" spans="2:31" ht="26.25" customHeight="1">
      <c r="B104" s="5" t="s">
        <v>20</v>
      </c>
      <c r="C104" s="24">
        <f>Eingabe!C17</f>
        <v>14</v>
      </c>
      <c r="D104" s="64"/>
      <c r="E104" s="109"/>
      <c r="F104" s="38"/>
      <c r="G104" s="3"/>
      <c r="H104" s="3">
        <f t="shared" si="6"/>
        <v>0</v>
      </c>
      <c r="I104" s="4"/>
      <c r="J104" s="3">
        <f t="shared" si="8"/>
        <v>0</v>
      </c>
      <c r="K104" s="132">
        <f>Eingabe!T17</f>
        <v>0</v>
      </c>
      <c r="L104" s="137">
        <f t="shared" si="7"/>
        <v>0</v>
      </c>
      <c r="M104" s="138">
        <f t="shared" si="9"/>
        <v>0</v>
      </c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20"/>
      <c r="AA104" s="120"/>
      <c r="AB104" s="120"/>
      <c r="AC104" s="120"/>
      <c r="AD104" s="120"/>
      <c r="AE104" s="120"/>
    </row>
    <row r="105" spans="2:31" ht="26.25" customHeight="1">
      <c r="B105" s="5" t="s">
        <v>21</v>
      </c>
      <c r="C105" s="24">
        <f>Eingabe!C18</f>
        <v>15</v>
      </c>
      <c r="D105" s="64"/>
      <c r="E105" s="109"/>
      <c r="F105" s="38"/>
      <c r="G105" s="3"/>
      <c r="H105" s="3">
        <f t="shared" si="6"/>
        <v>0</v>
      </c>
      <c r="I105" s="4"/>
      <c r="J105" s="3">
        <f t="shared" si="8"/>
        <v>0</v>
      </c>
      <c r="K105" s="132">
        <f>Eingabe!T18</f>
        <v>0</v>
      </c>
      <c r="L105" s="137">
        <f t="shared" si="7"/>
        <v>0</v>
      </c>
      <c r="M105" s="138">
        <f t="shared" si="9"/>
        <v>0</v>
      </c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20"/>
      <c r="AA105" s="120"/>
      <c r="AB105" s="120"/>
      <c r="AC105" s="120"/>
      <c r="AD105" s="120"/>
      <c r="AE105" s="120"/>
    </row>
    <row r="106" spans="2:31" ht="26.25" customHeight="1">
      <c r="B106" s="5" t="s">
        <v>22</v>
      </c>
      <c r="C106" s="24">
        <f>Eingabe!C19</f>
        <v>16</v>
      </c>
      <c r="D106" s="64"/>
      <c r="E106" s="109"/>
      <c r="F106" s="38"/>
      <c r="G106" s="3"/>
      <c r="H106" s="3">
        <f t="shared" si="6"/>
        <v>0</v>
      </c>
      <c r="I106" s="4"/>
      <c r="J106" s="3">
        <f t="shared" si="8"/>
        <v>0</v>
      </c>
      <c r="K106" s="132">
        <f>Eingabe!T19</f>
        <v>0</v>
      </c>
      <c r="L106" s="137">
        <f t="shared" si="7"/>
        <v>0</v>
      </c>
      <c r="M106" s="138">
        <f t="shared" si="9"/>
        <v>0</v>
      </c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20"/>
      <c r="AA106" s="120"/>
      <c r="AB106" s="120"/>
      <c r="AC106" s="120"/>
      <c r="AD106" s="120"/>
      <c r="AE106" s="120"/>
    </row>
    <row r="107" spans="2:31" ht="26.25" customHeight="1">
      <c r="B107" s="5" t="s">
        <v>23</v>
      </c>
      <c r="C107" s="24">
        <f>Eingabe!C20</f>
        <v>17</v>
      </c>
      <c r="D107" s="64"/>
      <c r="E107" s="109"/>
      <c r="F107" s="38"/>
      <c r="G107" s="3"/>
      <c r="H107" s="3">
        <f t="shared" si="6"/>
        <v>0</v>
      </c>
      <c r="I107" s="4"/>
      <c r="J107" s="3">
        <f t="shared" si="8"/>
        <v>0</v>
      </c>
      <c r="K107" s="132">
        <f>Eingabe!T20</f>
        <v>0</v>
      </c>
      <c r="L107" s="137">
        <f t="shared" si="7"/>
        <v>0</v>
      </c>
      <c r="M107" s="138">
        <f t="shared" si="9"/>
        <v>0</v>
      </c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20"/>
      <c r="AA107" s="120"/>
      <c r="AB107" s="120"/>
      <c r="AC107" s="120"/>
      <c r="AD107" s="120"/>
      <c r="AE107" s="120"/>
    </row>
    <row r="108" spans="2:31" ht="26.25" customHeight="1">
      <c r="B108" s="5" t="s">
        <v>24</v>
      </c>
      <c r="C108" s="24">
        <f>Eingabe!C21</f>
        <v>18</v>
      </c>
      <c r="D108" s="64"/>
      <c r="E108" s="109"/>
      <c r="F108" s="38"/>
      <c r="G108" s="3"/>
      <c r="H108" s="3">
        <f t="shared" si="6"/>
        <v>0</v>
      </c>
      <c r="I108" s="4"/>
      <c r="J108" s="3">
        <f t="shared" si="8"/>
        <v>0</v>
      </c>
      <c r="K108" s="132">
        <f>Eingabe!T21</f>
        <v>0</v>
      </c>
      <c r="L108" s="137">
        <f t="shared" si="7"/>
        <v>0</v>
      </c>
      <c r="M108" s="138">
        <f t="shared" si="9"/>
        <v>0</v>
      </c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20"/>
      <c r="AA108" s="120"/>
      <c r="AB108" s="120"/>
      <c r="AC108" s="120"/>
      <c r="AD108" s="120"/>
      <c r="AE108" s="120"/>
    </row>
    <row r="109" spans="2:31" ht="26.25" customHeight="1">
      <c r="B109" s="5" t="s">
        <v>25</v>
      </c>
      <c r="C109" s="24">
        <f>Eingabe!C22</f>
        <v>19</v>
      </c>
      <c r="D109" s="64"/>
      <c r="E109" s="109"/>
      <c r="F109" s="38"/>
      <c r="G109" s="3"/>
      <c r="H109" s="3">
        <f t="shared" si="6"/>
        <v>0</v>
      </c>
      <c r="I109" s="4"/>
      <c r="J109" s="3">
        <f t="shared" si="8"/>
        <v>0</v>
      </c>
      <c r="K109" s="132">
        <f>Eingabe!T22</f>
        <v>0</v>
      </c>
      <c r="L109" s="137">
        <f t="shared" si="7"/>
        <v>0</v>
      </c>
      <c r="M109" s="138">
        <f t="shared" si="9"/>
        <v>0</v>
      </c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20"/>
      <c r="AA109" s="120"/>
      <c r="AB109" s="120"/>
      <c r="AC109" s="120"/>
      <c r="AD109" s="120"/>
      <c r="AE109" s="120"/>
    </row>
    <row r="110" spans="2:31" ht="26.25" customHeight="1">
      <c r="B110" s="5" t="s">
        <v>26</v>
      </c>
      <c r="C110" s="24">
        <f>Eingabe!C23</f>
        <v>20</v>
      </c>
      <c r="D110" s="64"/>
      <c r="E110" s="109"/>
      <c r="F110" s="38"/>
      <c r="G110" s="3"/>
      <c r="H110" s="3">
        <f t="shared" si="6"/>
        <v>0</v>
      </c>
      <c r="I110" s="4"/>
      <c r="J110" s="3">
        <f t="shared" si="8"/>
        <v>0</v>
      </c>
      <c r="K110" s="132">
        <f>Eingabe!T23</f>
        <v>0</v>
      </c>
      <c r="L110" s="137">
        <f t="shared" si="7"/>
        <v>0</v>
      </c>
      <c r="M110" s="138">
        <f t="shared" si="9"/>
        <v>0</v>
      </c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20"/>
      <c r="AA110" s="120"/>
      <c r="AB110" s="120"/>
      <c r="AC110" s="120"/>
      <c r="AD110" s="120"/>
      <c r="AE110" s="120"/>
    </row>
    <row r="111" spans="2:31" ht="26.25" customHeight="1">
      <c r="B111" s="5" t="s">
        <v>27</v>
      </c>
      <c r="C111" s="24">
        <f>Eingabe!C24</f>
        <v>21</v>
      </c>
      <c r="D111" s="64"/>
      <c r="E111" s="109"/>
      <c r="F111" s="38"/>
      <c r="G111" s="3"/>
      <c r="H111" s="3">
        <f t="shared" si="6"/>
        <v>0</v>
      </c>
      <c r="I111" s="4"/>
      <c r="J111" s="3">
        <f t="shared" si="8"/>
        <v>0</v>
      </c>
      <c r="K111" s="132">
        <f>Eingabe!T24</f>
        <v>0</v>
      </c>
      <c r="L111" s="137">
        <f t="shared" si="7"/>
        <v>0</v>
      </c>
      <c r="M111" s="138">
        <f t="shared" si="9"/>
        <v>0</v>
      </c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20"/>
      <c r="AA111" s="120"/>
      <c r="AB111" s="120"/>
      <c r="AC111" s="120"/>
      <c r="AD111" s="120"/>
      <c r="AE111" s="120"/>
    </row>
    <row r="112" spans="2:31" ht="26.25" customHeight="1">
      <c r="B112" s="5" t="s">
        <v>28</v>
      </c>
      <c r="C112" s="24">
        <f>Eingabe!C25</f>
        <v>22</v>
      </c>
      <c r="D112" s="64"/>
      <c r="E112" s="109"/>
      <c r="F112" s="38"/>
      <c r="G112" s="3"/>
      <c r="H112" s="3">
        <f t="shared" si="6"/>
        <v>0</v>
      </c>
      <c r="I112" s="4"/>
      <c r="J112" s="3">
        <f t="shared" si="8"/>
        <v>0</v>
      </c>
      <c r="K112" s="132">
        <f>Eingabe!T25</f>
        <v>0</v>
      </c>
      <c r="L112" s="137">
        <f t="shared" si="7"/>
        <v>0</v>
      </c>
      <c r="M112" s="138">
        <f t="shared" si="9"/>
        <v>0</v>
      </c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20"/>
      <c r="AA112" s="120"/>
      <c r="AB112" s="120"/>
      <c r="AC112" s="120"/>
      <c r="AD112" s="120"/>
      <c r="AE112" s="120"/>
    </row>
    <row r="113" spans="2:31" ht="26.25" customHeight="1">
      <c r="B113" s="5" t="s">
        <v>29</v>
      </c>
      <c r="C113" s="24">
        <f>Eingabe!C26</f>
        <v>23</v>
      </c>
      <c r="D113" s="64"/>
      <c r="E113" s="109"/>
      <c r="F113" s="38"/>
      <c r="G113" s="3"/>
      <c r="H113" s="3">
        <f t="shared" si="6"/>
        <v>0</v>
      </c>
      <c r="I113" s="4"/>
      <c r="J113" s="3">
        <f t="shared" si="8"/>
        <v>0</v>
      </c>
      <c r="K113" s="132">
        <f>Eingabe!T26</f>
        <v>0</v>
      </c>
      <c r="L113" s="137">
        <f t="shared" si="7"/>
        <v>0</v>
      </c>
      <c r="M113" s="138">
        <f t="shared" si="9"/>
        <v>0</v>
      </c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20"/>
      <c r="AA113" s="120"/>
      <c r="AB113" s="120"/>
      <c r="AC113" s="120"/>
      <c r="AD113" s="120"/>
      <c r="AE113" s="120"/>
    </row>
    <row r="114" spans="2:31" ht="26.25" customHeight="1">
      <c r="B114" s="5" t="s">
        <v>30</v>
      </c>
      <c r="C114" s="24">
        <f>Eingabe!C27</f>
        <v>24</v>
      </c>
      <c r="D114" s="64"/>
      <c r="E114" s="109"/>
      <c r="F114" s="38"/>
      <c r="G114" s="3"/>
      <c r="H114" s="3">
        <f t="shared" si="6"/>
        <v>0</v>
      </c>
      <c r="I114" s="4"/>
      <c r="J114" s="3">
        <f t="shared" si="8"/>
        <v>0</v>
      </c>
      <c r="K114" s="132">
        <f>Eingabe!T27</f>
        <v>0</v>
      </c>
      <c r="L114" s="137">
        <f t="shared" si="7"/>
        <v>0</v>
      </c>
      <c r="M114" s="138">
        <f t="shared" si="9"/>
        <v>0</v>
      </c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20"/>
      <c r="AA114" s="120"/>
      <c r="AB114" s="120"/>
      <c r="AC114" s="120"/>
      <c r="AD114" s="120"/>
      <c r="AE114" s="120"/>
    </row>
    <row r="115" spans="2:31" ht="26.25" customHeight="1">
      <c r="B115" s="5" t="s">
        <v>31</v>
      </c>
      <c r="C115" s="24">
        <f>Eingabe!C28</f>
        <v>25</v>
      </c>
      <c r="D115" s="64"/>
      <c r="E115" s="109"/>
      <c r="F115" s="38"/>
      <c r="G115" s="3"/>
      <c r="H115" s="3">
        <f t="shared" si="6"/>
        <v>0</v>
      </c>
      <c r="I115" s="4"/>
      <c r="J115" s="3">
        <f t="shared" si="8"/>
        <v>0</v>
      </c>
      <c r="K115" s="132">
        <f>Eingabe!T28</f>
        <v>0</v>
      </c>
      <c r="L115" s="137">
        <f t="shared" si="7"/>
        <v>0</v>
      </c>
      <c r="M115" s="138">
        <f t="shared" si="9"/>
        <v>0</v>
      </c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20"/>
      <c r="AA115" s="120"/>
      <c r="AB115" s="120"/>
      <c r="AC115" s="120"/>
      <c r="AD115" s="120"/>
      <c r="AE115" s="120"/>
    </row>
    <row r="116" spans="2:31" ht="26.25" customHeight="1">
      <c r="B116" s="5" t="s">
        <v>32</v>
      </c>
      <c r="C116" s="24">
        <f>Eingabe!C29</f>
        <v>26</v>
      </c>
      <c r="D116" s="64"/>
      <c r="E116" s="109"/>
      <c r="F116" s="38"/>
      <c r="G116" s="3"/>
      <c r="H116" s="3">
        <f t="shared" si="6"/>
        <v>0</v>
      </c>
      <c r="I116" s="4"/>
      <c r="J116" s="3">
        <f t="shared" si="8"/>
        <v>0</v>
      </c>
      <c r="K116" s="132">
        <f>Eingabe!T29</f>
        <v>0</v>
      </c>
      <c r="L116" s="137">
        <f t="shared" si="7"/>
        <v>0</v>
      </c>
      <c r="M116" s="138">
        <f t="shared" si="9"/>
        <v>0</v>
      </c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20"/>
      <c r="AA116" s="120"/>
      <c r="AB116" s="120"/>
      <c r="AC116" s="120"/>
      <c r="AD116" s="120"/>
      <c r="AE116" s="120"/>
    </row>
    <row r="117" spans="2:31" ht="26.25" customHeight="1">
      <c r="B117" s="5" t="s">
        <v>33</v>
      </c>
      <c r="C117" s="24">
        <f>Eingabe!C30</f>
        <v>27</v>
      </c>
      <c r="D117" s="64"/>
      <c r="E117" s="109"/>
      <c r="F117" s="38"/>
      <c r="G117" s="3"/>
      <c r="H117" s="3">
        <f t="shared" si="6"/>
        <v>0</v>
      </c>
      <c r="I117" s="4"/>
      <c r="J117" s="3">
        <f t="shared" si="8"/>
        <v>0</v>
      </c>
      <c r="K117" s="132">
        <f>Eingabe!T30</f>
        <v>0</v>
      </c>
      <c r="L117" s="137">
        <f t="shared" si="7"/>
        <v>0</v>
      </c>
      <c r="M117" s="138">
        <f t="shared" si="9"/>
        <v>0</v>
      </c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20"/>
      <c r="AA117" s="120"/>
      <c r="AB117" s="120"/>
      <c r="AC117" s="120"/>
      <c r="AD117" s="120"/>
      <c r="AE117" s="120"/>
    </row>
    <row r="118" spans="2:31" ht="26.25" customHeight="1">
      <c r="B118" s="5" t="s">
        <v>34</v>
      </c>
      <c r="C118" s="24">
        <f>Eingabe!C31</f>
        <v>28</v>
      </c>
      <c r="D118" s="64"/>
      <c r="E118" s="109"/>
      <c r="F118" s="38"/>
      <c r="G118" s="3"/>
      <c r="H118" s="3">
        <f t="shared" si="6"/>
        <v>0</v>
      </c>
      <c r="I118" s="4"/>
      <c r="J118" s="3">
        <f t="shared" si="8"/>
        <v>0</v>
      </c>
      <c r="K118" s="132">
        <f>Eingabe!T31</f>
        <v>0</v>
      </c>
      <c r="L118" s="137">
        <f t="shared" si="7"/>
        <v>0</v>
      </c>
      <c r="M118" s="138">
        <f t="shared" si="9"/>
        <v>0</v>
      </c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20"/>
      <c r="AA118" s="120"/>
      <c r="AB118" s="120"/>
      <c r="AC118" s="120"/>
      <c r="AD118" s="120"/>
      <c r="AE118" s="120"/>
    </row>
    <row r="119" spans="2:31" ht="26.25" customHeight="1">
      <c r="B119" s="5" t="s">
        <v>35</v>
      </c>
      <c r="C119" s="24">
        <f>Eingabe!C32</f>
        <v>29</v>
      </c>
      <c r="D119" s="64"/>
      <c r="E119" s="109"/>
      <c r="F119" s="38"/>
      <c r="G119" s="3"/>
      <c r="H119" s="3">
        <f t="shared" si="6"/>
        <v>0</v>
      </c>
      <c r="I119" s="4"/>
      <c r="J119" s="3">
        <f t="shared" si="8"/>
        <v>0</v>
      </c>
      <c r="K119" s="132">
        <f>Eingabe!T32</f>
        <v>0</v>
      </c>
      <c r="L119" s="137">
        <f t="shared" si="7"/>
        <v>0</v>
      </c>
      <c r="M119" s="138">
        <f t="shared" si="9"/>
        <v>0</v>
      </c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20"/>
      <c r="AA119" s="120"/>
      <c r="AB119" s="120"/>
      <c r="AC119" s="120"/>
      <c r="AD119" s="120"/>
      <c r="AE119" s="120"/>
    </row>
    <row r="120" spans="2:31" ht="26.25" customHeight="1">
      <c r="B120" s="5" t="s">
        <v>36</v>
      </c>
      <c r="C120" s="24">
        <f>Eingabe!C33</f>
        <v>30</v>
      </c>
      <c r="D120" s="64"/>
      <c r="E120" s="109"/>
      <c r="F120" s="38"/>
      <c r="G120" s="3"/>
      <c r="H120" s="3">
        <f t="shared" si="6"/>
        <v>0</v>
      </c>
      <c r="I120" s="4"/>
      <c r="J120" s="3">
        <f t="shared" si="8"/>
        <v>0</v>
      </c>
      <c r="K120" s="132">
        <f>Eingabe!T33</f>
        <v>0</v>
      </c>
      <c r="L120" s="137">
        <f t="shared" si="7"/>
        <v>0</v>
      </c>
      <c r="M120" s="138">
        <f t="shared" si="9"/>
        <v>0</v>
      </c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20"/>
      <c r="AA120" s="120"/>
      <c r="AB120" s="120"/>
      <c r="AC120" s="120"/>
      <c r="AD120" s="120"/>
      <c r="AE120" s="120"/>
    </row>
    <row r="121" spans="2:31" ht="26.25" customHeight="1">
      <c r="B121" s="5" t="s">
        <v>37</v>
      </c>
      <c r="C121" s="24">
        <f>Eingabe!C34</f>
        <v>31</v>
      </c>
      <c r="D121" s="64"/>
      <c r="E121" s="109"/>
      <c r="F121" s="38"/>
      <c r="G121" s="3"/>
      <c r="H121" s="3">
        <f t="shared" si="6"/>
        <v>0</v>
      </c>
      <c r="I121" s="4"/>
      <c r="J121" s="3">
        <f t="shared" si="8"/>
        <v>0</v>
      </c>
      <c r="K121" s="132">
        <f>Eingabe!T34</f>
        <v>0</v>
      </c>
      <c r="L121" s="137">
        <f t="shared" si="7"/>
        <v>0</v>
      </c>
      <c r="M121" s="138">
        <f t="shared" si="9"/>
        <v>0</v>
      </c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20"/>
      <c r="AA121" s="120"/>
      <c r="AB121" s="120"/>
      <c r="AC121" s="120"/>
      <c r="AD121" s="120"/>
      <c r="AE121" s="120"/>
    </row>
    <row r="122" spans="2:31" ht="26.25" customHeight="1">
      <c r="B122" s="5" t="s">
        <v>38</v>
      </c>
      <c r="C122" s="24">
        <f>Eingabe!C35</f>
        <v>32</v>
      </c>
      <c r="D122" s="64"/>
      <c r="E122" s="109"/>
      <c r="F122" s="38"/>
      <c r="G122" s="3"/>
      <c r="H122" s="3">
        <f t="shared" si="6"/>
        <v>0</v>
      </c>
      <c r="I122" s="4"/>
      <c r="J122" s="3">
        <f t="shared" si="8"/>
        <v>0</v>
      </c>
      <c r="K122" s="132">
        <f>Eingabe!T35</f>
        <v>0</v>
      </c>
      <c r="L122" s="137">
        <f t="shared" si="7"/>
        <v>0</v>
      </c>
      <c r="M122" s="138">
        <f t="shared" si="9"/>
        <v>0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20"/>
      <c r="AA122" s="120"/>
      <c r="AB122" s="120"/>
      <c r="AC122" s="120"/>
      <c r="AD122" s="120"/>
      <c r="AE122" s="120"/>
    </row>
    <row r="123" spans="2:31" ht="26.25" customHeight="1">
      <c r="B123" s="5" t="s">
        <v>39</v>
      </c>
      <c r="C123" s="24">
        <f>Eingabe!C36</f>
        <v>33</v>
      </c>
      <c r="D123" s="64"/>
      <c r="E123" s="109"/>
      <c r="F123" s="38"/>
      <c r="G123" s="3"/>
      <c r="H123" s="3">
        <f aca="true" t="shared" si="10" ref="H123:H140">I123-G123</f>
        <v>0</v>
      </c>
      <c r="I123" s="4"/>
      <c r="J123" s="3">
        <f t="shared" si="8"/>
        <v>0</v>
      </c>
      <c r="K123" s="132">
        <f>Eingabe!T36</f>
        <v>0</v>
      </c>
      <c r="L123" s="137">
        <f t="shared" si="7"/>
        <v>0</v>
      </c>
      <c r="M123" s="138">
        <f t="shared" si="9"/>
        <v>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20"/>
      <c r="AA123" s="120"/>
      <c r="AB123" s="120"/>
      <c r="AC123" s="120"/>
      <c r="AD123" s="120"/>
      <c r="AE123" s="120"/>
    </row>
    <row r="124" spans="2:31" ht="26.25" customHeight="1">
      <c r="B124" s="5" t="s">
        <v>40</v>
      </c>
      <c r="C124" s="24">
        <f>Eingabe!C37</f>
        <v>34</v>
      </c>
      <c r="D124" s="64"/>
      <c r="E124" s="109"/>
      <c r="F124" s="38"/>
      <c r="G124" s="3"/>
      <c r="H124" s="3">
        <f t="shared" si="10"/>
        <v>0</v>
      </c>
      <c r="I124" s="4"/>
      <c r="J124" s="3">
        <f t="shared" si="8"/>
        <v>0</v>
      </c>
      <c r="K124" s="132">
        <f>Eingabe!T37</f>
        <v>0</v>
      </c>
      <c r="L124" s="137">
        <f aca="true" t="shared" si="11" ref="L124:L140">$I$91-I124</f>
        <v>0</v>
      </c>
      <c r="M124" s="138">
        <f t="shared" si="9"/>
        <v>0</v>
      </c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20"/>
      <c r="AA124" s="120"/>
      <c r="AB124" s="120"/>
      <c r="AC124" s="120"/>
      <c r="AD124" s="120"/>
      <c r="AE124" s="120"/>
    </row>
    <row r="125" spans="2:31" ht="26.25" customHeight="1">
      <c r="B125" s="5" t="s">
        <v>41</v>
      </c>
      <c r="C125" s="24">
        <f>Eingabe!C38</f>
        <v>35</v>
      </c>
      <c r="D125" s="64"/>
      <c r="E125" s="109"/>
      <c r="F125" s="38"/>
      <c r="G125" s="3"/>
      <c r="H125" s="3">
        <f t="shared" si="10"/>
        <v>0</v>
      </c>
      <c r="I125" s="4"/>
      <c r="J125" s="3">
        <f t="shared" si="8"/>
        <v>0</v>
      </c>
      <c r="K125" s="132">
        <f>Eingabe!T38</f>
        <v>0</v>
      </c>
      <c r="L125" s="137">
        <f t="shared" si="11"/>
        <v>0</v>
      </c>
      <c r="M125" s="138">
        <f t="shared" si="9"/>
        <v>0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20"/>
      <c r="AA125" s="120"/>
      <c r="AB125" s="120"/>
      <c r="AC125" s="120"/>
      <c r="AD125" s="120"/>
      <c r="AE125" s="120"/>
    </row>
    <row r="126" spans="2:31" ht="26.25" customHeight="1">
      <c r="B126" s="5" t="s">
        <v>42</v>
      </c>
      <c r="C126" s="24">
        <f>Eingabe!C39</f>
        <v>36</v>
      </c>
      <c r="D126" s="64"/>
      <c r="E126" s="109"/>
      <c r="F126" s="38"/>
      <c r="G126" s="3"/>
      <c r="H126" s="3">
        <f t="shared" si="10"/>
        <v>0</v>
      </c>
      <c r="I126" s="4"/>
      <c r="J126" s="3">
        <f t="shared" si="8"/>
        <v>0</v>
      </c>
      <c r="K126" s="132">
        <f>Eingabe!T39</f>
        <v>0</v>
      </c>
      <c r="L126" s="137">
        <f t="shared" si="11"/>
        <v>0</v>
      </c>
      <c r="M126" s="138">
        <f t="shared" si="9"/>
        <v>0</v>
      </c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20"/>
      <c r="AA126" s="120"/>
      <c r="AB126" s="120"/>
      <c r="AC126" s="120"/>
      <c r="AD126" s="120"/>
      <c r="AE126" s="120"/>
    </row>
    <row r="127" spans="2:31" ht="26.25" customHeight="1">
      <c r="B127" s="5" t="s">
        <v>43</v>
      </c>
      <c r="C127" s="24">
        <f>Eingabe!C40</f>
        <v>37</v>
      </c>
      <c r="D127" s="64"/>
      <c r="E127" s="109"/>
      <c r="F127" s="38"/>
      <c r="G127" s="3"/>
      <c r="H127" s="3">
        <f t="shared" si="10"/>
        <v>0</v>
      </c>
      <c r="I127" s="4"/>
      <c r="J127" s="3">
        <f t="shared" si="8"/>
        <v>0</v>
      </c>
      <c r="K127" s="132">
        <f>Eingabe!T40</f>
        <v>0</v>
      </c>
      <c r="L127" s="137">
        <f t="shared" si="11"/>
        <v>0</v>
      </c>
      <c r="M127" s="138">
        <f t="shared" si="9"/>
        <v>0</v>
      </c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20"/>
      <c r="AA127" s="120"/>
      <c r="AB127" s="120"/>
      <c r="AC127" s="120"/>
      <c r="AD127" s="120"/>
      <c r="AE127" s="120"/>
    </row>
    <row r="128" spans="2:31" ht="26.25" customHeight="1">
      <c r="B128" s="5" t="s">
        <v>44</v>
      </c>
      <c r="C128" s="24">
        <f>Eingabe!C41</f>
        <v>38</v>
      </c>
      <c r="D128" s="64"/>
      <c r="E128" s="109"/>
      <c r="F128" s="38"/>
      <c r="G128" s="3"/>
      <c r="H128" s="3">
        <f t="shared" si="10"/>
        <v>0</v>
      </c>
      <c r="I128" s="4"/>
      <c r="J128" s="3">
        <f t="shared" si="8"/>
        <v>0</v>
      </c>
      <c r="K128" s="132">
        <f>Eingabe!T41</f>
        <v>0</v>
      </c>
      <c r="L128" s="137">
        <f t="shared" si="11"/>
        <v>0</v>
      </c>
      <c r="M128" s="138">
        <f t="shared" si="9"/>
        <v>0</v>
      </c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20"/>
      <c r="AA128" s="120"/>
      <c r="AB128" s="120"/>
      <c r="AC128" s="120"/>
      <c r="AD128" s="120"/>
      <c r="AE128" s="120"/>
    </row>
    <row r="129" spans="2:31" ht="26.25" customHeight="1">
      <c r="B129" s="5" t="s">
        <v>45</v>
      </c>
      <c r="C129" s="24">
        <f>Eingabe!C42</f>
        <v>39</v>
      </c>
      <c r="D129" s="64"/>
      <c r="E129" s="109"/>
      <c r="F129" s="38"/>
      <c r="G129" s="3"/>
      <c r="H129" s="3">
        <f t="shared" si="10"/>
        <v>0</v>
      </c>
      <c r="I129" s="4"/>
      <c r="J129" s="3">
        <f t="shared" si="8"/>
        <v>0</v>
      </c>
      <c r="K129" s="132">
        <f>Eingabe!T42</f>
        <v>0</v>
      </c>
      <c r="L129" s="137">
        <f t="shared" si="11"/>
        <v>0</v>
      </c>
      <c r="M129" s="138">
        <f t="shared" si="9"/>
        <v>0</v>
      </c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20"/>
      <c r="AA129" s="120"/>
      <c r="AB129" s="120"/>
      <c r="AC129" s="120"/>
      <c r="AD129" s="120"/>
      <c r="AE129" s="120"/>
    </row>
    <row r="130" spans="2:31" ht="26.25" customHeight="1">
      <c r="B130" s="5" t="s">
        <v>46</v>
      </c>
      <c r="C130" s="24">
        <f>Eingabe!C43</f>
        <v>40</v>
      </c>
      <c r="D130" s="64"/>
      <c r="E130" s="109"/>
      <c r="F130" s="38"/>
      <c r="G130" s="3"/>
      <c r="H130" s="3">
        <f t="shared" si="10"/>
        <v>0</v>
      </c>
      <c r="I130" s="4"/>
      <c r="J130" s="3">
        <f t="shared" si="8"/>
        <v>0</v>
      </c>
      <c r="K130" s="132">
        <f>Eingabe!T43</f>
        <v>0</v>
      </c>
      <c r="L130" s="137">
        <f t="shared" si="11"/>
        <v>0</v>
      </c>
      <c r="M130" s="138">
        <f t="shared" si="9"/>
        <v>0</v>
      </c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20"/>
      <c r="AA130" s="120"/>
      <c r="AB130" s="120"/>
      <c r="AC130" s="120"/>
      <c r="AD130" s="120"/>
      <c r="AE130" s="120"/>
    </row>
    <row r="131" spans="2:31" ht="26.25" customHeight="1">
      <c r="B131" s="5" t="s">
        <v>47</v>
      </c>
      <c r="C131" s="24">
        <f>Eingabe!C44</f>
        <v>41</v>
      </c>
      <c r="D131" s="64"/>
      <c r="E131" s="109"/>
      <c r="F131" s="38"/>
      <c r="G131" s="3"/>
      <c r="H131" s="3">
        <f t="shared" si="10"/>
        <v>0</v>
      </c>
      <c r="I131" s="4"/>
      <c r="J131" s="3">
        <f t="shared" si="8"/>
        <v>0</v>
      </c>
      <c r="K131" s="132">
        <f>Eingabe!T44</f>
        <v>0</v>
      </c>
      <c r="L131" s="137">
        <f t="shared" si="11"/>
        <v>0</v>
      </c>
      <c r="M131" s="138">
        <f t="shared" si="9"/>
        <v>0</v>
      </c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20"/>
      <c r="AA131" s="120"/>
      <c r="AB131" s="120"/>
      <c r="AC131" s="120"/>
      <c r="AD131" s="120"/>
      <c r="AE131" s="120"/>
    </row>
    <row r="132" spans="2:31" ht="26.25" customHeight="1">
      <c r="B132" s="5" t="s">
        <v>48</v>
      </c>
      <c r="C132" s="24">
        <f>Eingabe!C45</f>
        <v>42</v>
      </c>
      <c r="D132" s="64"/>
      <c r="E132" s="109"/>
      <c r="F132" s="38"/>
      <c r="G132" s="3"/>
      <c r="H132" s="3">
        <f t="shared" si="10"/>
        <v>0</v>
      </c>
      <c r="I132" s="4"/>
      <c r="J132" s="3">
        <f t="shared" si="8"/>
        <v>0</v>
      </c>
      <c r="K132" s="132">
        <f>Eingabe!T45</f>
        <v>0</v>
      </c>
      <c r="L132" s="137">
        <f t="shared" si="11"/>
        <v>0</v>
      </c>
      <c r="M132" s="138">
        <f t="shared" si="9"/>
        <v>0</v>
      </c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20"/>
      <c r="AA132" s="120"/>
      <c r="AB132" s="120"/>
      <c r="AC132" s="120"/>
      <c r="AD132" s="120"/>
      <c r="AE132" s="120"/>
    </row>
    <row r="133" spans="2:31" ht="26.25" customHeight="1">
      <c r="B133" s="5" t="s">
        <v>49</v>
      </c>
      <c r="C133" s="24">
        <f>Eingabe!C46</f>
        <v>43</v>
      </c>
      <c r="D133" s="64"/>
      <c r="E133" s="109"/>
      <c r="F133" s="38"/>
      <c r="G133" s="3"/>
      <c r="H133" s="3">
        <f t="shared" si="10"/>
        <v>0</v>
      </c>
      <c r="I133" s="4"/>
      <c r="J133" s="3">
        <f t="shared" si="8"/>
        <v>0</v>
      </c>
      <c r="K133" s="132">
        <f>Eingabe!T46</f>
        <v>0</v>
      </c>
      <c r="L133" s="137">
        <f t="shared" si="11"/>
        <v>0</v>
      </c>
      <c r="M133" s="138">
        <f t="shared" si="9"/>
        <v>0</v>
      </c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20"/>
      <c r="AA133" s="120"/>
      <c r="AB133" s="120"/>
      <c r="AC133" s="120"/>
      <c r="AD133" s="120"/>
      <c r="AE133" s="120"/>
    </row>
    <row r="134" spans="2:31" ht="26.25" customHeight="1">
      <c r="B134" s="5" t="s">
        <v>50</v>
      </c>
      <c r="C134" s="24">
        <f>Eingabe!C47</f>
        <v>44</v>
      </c>
      <c r="D134" s="64"/>
      <c r="E134" s="109"/>
      <c r="F134" s="38"/>
      <c r="G134" s="3"/>
      <c r="H134" s="3">
        <f t="shared" si="10"/>
        <v>0</v>
      </c>
      <c r="I134" s="4"/>
      <c r="J134" s="3">
        <f t="shared" si="8"/>
        <v>0</v>
      </c>
      <c r="K134" s="132">
        <f>Eingabe!T47</f>
        <v>0</v>
      </c>
      <c r="L134" s="137">
        <f t="shared" si="11"/>
        <v>0</v>
      </c>
      <c r="M134" s="138">
        <f t="shared" si="9"/>
        <v>0</v>
      </c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20"/>
      <c r="AA134" s="120"/>
      <c r="AB134" s="120"/>
      <c r="AC134" s="120"/>
      <c r="AD134" s="120"/>
      <c r="AE134" s="120"/>
    </row>
    <row r="135" spans="2:31" ht="26.25" customHeight="1">
      <c r="B135" s="5" t="s">
        <v>51</v>
      </c>
      <c r="C135" s="24">
        <f>Eingabe!C48</f>
        <v>45</v>
      </c>
      <c r="D135" s="64"/>
      <c r="E135" s="109"/>
      <c r="F135" s="38"/>
      <c r="G135" s="3"/>
      <c r="H135" s="3">
        <f t="shared" si="10"/>
        <v>0</v>
      </c>
      <c r="I135" s="4"/>
      <c r="J135" s="3">
        <f t="shared" si="8"/>
        <v>0</v>
      </c>
      <c r="K135" s="132">
        <f>Eingabe!T48</f>
        <v>0</v>
      </c>
      <c r="L135" s="137">
        <f t="shared" si="11"/>
        <v>0</v>
      </c>
      <c r="M135" s="138">
        <f t="shared" si="9"/>
        <v>0</v>
      </c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20"/>
      <c r="AA135" s="120"/>
      <c r="AB135" s="120"/>
      <c r="AC135" s="120"/>
      <c r="AD135" s="120"/>
      <c r="AE135" s="120"/>
    </row>
    <row r="136" spans="2:31" ht="26.25" customHeight="1">
      <c r="B136" s="5" t="s">
        <v>52</v>
      </c>
      <c r="C136" s="24">
        <f>Eingabe!C49</f>
        <v>46</v>
      </c>
      <c r="D136" s="64"/>
      <c r="E136" s="109"/>
      <c r="F136" s="38"/>
      <c r="G136" s="3"/>
      <c r="H136" s="3">
        <f t="shared" si="10"/>
        <v>0</v>
      </c>
      <c r="I136" s="4"/>
      <c r="J136" s="3">
        <f t="shared" si="8"/>
        <v>0</v>
      </c>
      <c r="K136" s="132">
        <f>Eingabe!T49</f>
        <v>0</v>
      </c>
      <c r="L136" s="137">
        <f t="shared" si="11"/>
        <v>0</v>
      </c>
      <c r="M136" s="138">
        <f t="shared" si="9"/>
        <v>0</v>
      </c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20"/>
      <c r="AA136" s="120"/>
      <c r="AB136" s="120"/>
      <c r="AC136" s="120"/>
      <c r="AD136" s="120"/>
      <c r="AE136" s="120"/>
    </row>
    <row r="137" spans="2:31" ht="26.25" customHeight="1">
      <c r="B137" s="5" t="s">
        <v>53</v>
      </c>
      <c r="C137" s="24">
        <f>Eingabe!C50</f>
        <v>47</v>
      </c>
      <c r="D137" s="64"/>
      <c r="E137" s="109"/>
      <c r="F137" s="38"/>
      <c r="G137" s="3"/>
      <c r="H137" s="3">
        <f t="shared" si="10"/>
        <v>0</v>
      </c>
      <c r="I137" s="4"/>
      <c r="J137" s="3">
        <f t="shared" si="8"/>
        <v>0</v>
      </c>
      <c r="K137" s="132">
        <f>Eingabe!T50</f>
        <v>0</v>
      </c>
      <c r="L137" s="137">
        <f t="shared" si="11"/>
        <v>0</v>
      </c>
      <c r="M137" s="138">
        <f t="shared" si="9"/>
        <v>0</v>
      </c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20"/>
      <c r="AA137" s="120"/>
      <c r="AB137" s="120"/>
      <c r="AC137" s="120"/>
      <c r="AD137" s="120"/>
      <c r="AE137" s="120"/>
    </row>
    <row r="138" spans="2:31" ht="26.25" customHeight="1">
      <c r="B138" s="5" t="s">
        <v>54</v>
      </c>
      <c r="C138" s="24">
        <f>Eingabe!C51</f>
        <v>48</v>
      </c>
      <c r="D138" s="64"/>
      <c r="E138" s="109"/>
      <c r="F138" s="38"/>
      <c r="G138" s="3"/>
      <c r="H138" s="3">
        <f t="shared" si="10"/>
        <v>0</v>
      </c>
      <c r="I138" s="4"/>
      <c r="J138" s="3">
        <f t="shared" si="8"/>
        <v>0</v>
      </c>
      <c r="K138" s="132">
        <f>Eingabe!T51</f>
        <v>0</v>
      </c>
      <c r="L138" s="137">
        <f t="shared" si="11"/>
        <v>0</v>
      </c>
      <c r="M138" s="138">
        <f t="shared" si="9"/>
        <v>0</v>
      </c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20"/>
      <c r="AA138" s="120"/>
      <c r="AB138" s="120"/>
      <c r="AC138" s="120"/>
      <c r="AD138" s="120"/>
      <c r="AE138" s="120"/>
    </row>
    <row r="139" spans="2:31" ht="26.25" customHeight="1">
      <c r="B139" s="5" t="s">
        <v>55</v>
      </c>
      <c r="C139" s="24">
        <f>Eingabe!C52</f>
        <v>49</v>
      </c>
      <c r="D139" s="64"/>
      <c r="E139" s="109"/>
      <c r="F139" s="38"/>
      <c r="G139" s="3"/>
      <c r="H139" s="3">
        <f t="shared" si="10"/>
        <v>0</v>
      </c>
      <c r="I139" s="4"/>
      <c r="J139" s="3">
        <f t="shared" si="8"/>
        <v>0</v>
      </c>
      <c r="K139" s="132">
        <f>Eingabe!T52</f>
        <v>0</v>
      </c>
      <c r="L139" s="137">
        <f t="shared" si="11"/>
        <v>0</v>
      </c>
      <c r="M139" s="138">
        <f t="shared" si="9"/>
        <v>0</v>
      </c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20"/>
      <c r="AA139" s="120"/>
      <c r="AB139" s="120"/>
      <c r="AC139" s="120"/>
      <c r="AD139" s="120"/>
      <c r="AE139" s="120"/>
    </row>
    <row r="140" spans="2:31" ht="26.25" customHeight="1" thickBot="1">
      <c r="B140" s="10" t="s">
        <v>56</v>
      </c>
      <c r="C140" s="25">
        <f>Eingabe!C53</f>
        <v>50</v>
      </c>
      <c r="D140" s="110"/>
      <c r="F140" s="39"/>
      <c r="G140" s="11"/>
      <c r="H140" s="11">
        <f t="shared" si="10"/>
        <v>0</v>
      </c>
      <c r="I140" s="12"/>
      <c r="J140" s="11">
        <f>SUM(I140/10)</f>
        <v>0</v>
      </c>
      <c r="K140" s="140">
        <f>Eingabe!T53</f>
        <v>0</v>
      </c>
      <c r="L140" s="141">
        <f t="shared" si="11"/>
        <v>0</v>
      </c>
      <c r="M140" s="142">
        <f t="shared" si="9"/>
        <v>0</v>
      </c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20"/>
      <c r="AA140" s="120"/>
      <c r="AB140" s="120"/>
      <c r="AC140" s="120"/>
      <c r="AD140" s="120"/>
      <c r="AE140" s="120"/>
    </row>
    <row r="141" spans="2:31" ht="26.25" customHeight="1" thickBot="1">
      <c r="B141" s="160" t="str">
        <f>Eingabe!$B$54</f>
        <v>Punktevergabe: 30,27,25,24,23,22,21,20,19,18,17,16,15,14,13,12,11,10,9,8,7,6,5,4,3,2,1</v>
      </c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2"/>
      <c r="N141" s="111"/>
      <c r="O141" s="111"/>
      <c r="P141" s="115"/>
      <c r="R141" s="119"/>
      <c r="S141" s="118"/>
      <c r="T141" s="118"/>
      <c r="U141" s="111"/>
      <c r="V141" s="111"/>
      <c r="W141" s="111"/>
      <c r="X141" s="111"/>
      <c r="Y141" s="111"/>
      <c r="Z141" s="120"/>
      <c r="AA141" s="120"/>
      <c r="AB141" s="120"/>
      <c r="AC141" s="120"/>
      <c r="AD141" s="120"/>
      <c r="AE141" s="120"/>
    </row>
    <row r="142" spans="2:31" ht="26.25" customHeight="1">
      <c r="B142" s="111"/>
      <c r="C142" s="111"/>
      <c r="D142" s="23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S142" s="119"/>
      <c r="T142" s="118"/>
      <c r="U142" s="118"/>
      <c r="V142" s="111"/>
      <c r="W142" s="111"/>
      <c r="X142" s="111"/>
      <c r="Y142" s="111"/>
      <c r="Z142" s="111"/>
      <c r="AA142" s="120"/>
      <c r="AB142" s="120"/>
      <c r="AC142" s="120"/>
      <c r="AD142" s="120"/>
      <c r="AE142" s="120"/>
    </row>
    <row r="143" spans="2:31" ht="26.25" customHeight="1">
      <c r="B143" s="118"/>
      <c r="C143" s="156"/>
      <c r="D143" s="14"/>
      <c r="E143" s="14" t="s">
        <v>68</v>
      </c>
      <c r="F143" s="15"/>
      <c r="G143" s="111"/>
      <c r="H143" s="143" t="s">
        <v>128</v>
      </c>
      <c r="I143" s="144"/>
      <c r="J143" s="143" t="s">
        <v>129</v>
      </c>
      <c r="K143" s="111"/>
      <c r="L143" s="145">
        <v>1</v>
      </c>
      <c r="M143" s="146">
        <v>2</v>
      </c>
      <c r="N143" s="111"/>
      <c r="O143" s="118"/>
      <c r="P143" s="118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20"/>
      <c r="AB143" s="120"/>
      <c r="AC143" s="120"/>
      <c r="AD143" s="120"/>
      <c r="AE143" s="120"/>
    </row>
    <row r="144" spans="2:31" ht="26.25" customHeight="1">
      <c r="B144" s="139"/>
      <c r="C144" s="156"/>
      <c r="D144" s="14"/>
      <c r="E144" s="14" t="s">
        <v>68</v>
      </c>
      <c r="F144" s="15"/>
      <c r="G144" s="111"/>
      <c r="H144" s="147" t="s">
        <v>130</v>
      </c>
      <c r="I144" s="143" t="s">
        <v>4</v>
      </c>
      <c r="J144" s="143" t="s">
        <v>131</v>
      </c>
      <c r="K144" s="111"/>
      <c r="L144" s="148">
        <v>3</v>
      </c>
      <c r="M144" s="149">
        <v>4</v>
      </c>
      <c r="N144" s="111"/>
      <c r="O144" s="118"/>
      <c r="P144" s="118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20"/>
      <c r="AB144" s="120"/>
      <c r="AC144" s="120"/>
      <c r="AD144" s="120"/>
      <c r="AE144" s="120"/>
    </row>
    <row r="145" spans="2:31" ht="26.25" customHeight="1">
      <c r="B145" s="139"/>
      <c r="C145" s="156"/>
      <c r="D145" s="14"/>
      <c r="E145" s="14" t="s">
        <v>68</v>
      </c>
      <c r="F145" s="15"/>
      <c r="G145" s="111"/>
      <c r="H145" s="143" t="s">
        <v>130</v>
      </c>
      <c r="I145" s="143" t="s">
        <v>5</v>
      </c>
      <c r="J145" s="143" t="s">
        <v>131</v>
      </c>
      <c r="K145" s="111"/>
      <c r="L145" s="150">
        <v>5</v>
      </c>
      <c r="M145" s="118"/>
      <c r="N145" s="111"/>
      <c r="O145" s="118"/>
      <c r="P145" s="118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20"/>
      <c r="AB145" s="120"/>
      <c r="AC145" s="120"/>
      <c r="AD145" s="120"/>
      <c r="AE145" s="120"/>
    </row>
    <row r="146" spans="2:26" ht="26.25" customHeight="1">
      <c r="B146" s="139"/>
      <c r="C146" s="26"/>
      <c r="D146" s="19"/>
      <c r="F146" s="19"/>
      <c r="G146" s="20"/>
      <c r="H146" s="21"/>
      <c r="I146" s="111"/>
      <c r="J146" s="111"/>
      <c r="K146" s="111"/>
      <c r="L146" s="111"/>
      <c r="M146" s="111"/>
      <c r="N146" s="111"/>
      <c r="O146" s="111"/>
      <c r="P146" s="111"/>
      <c r="S146" s="119"/>
      <c r="T146" s="118"/>
      <c r="U146" s="118"/>
      <c r="V146" s="118"/>
      <c r="W146" s="119"/>
      <c r="X146" s="119"/>
      <c r="Y146" s="118"/>
      <c r="Z146" s="119"/>
    </row>
    <row r="147" spans="2:26" ht="26.25" customHeight="1" thickBot="1">
      <c r="B147" s="111"/>
      <c r="C147" s="23"/>
      <c r="D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S147" s="119"/>
      <c r="T147" s="118"/>
      <c r="U147" s="118"/>
      <c r="V147" s="118"/>
      <c r="W147" s="119"/>
      <c r="X147" s="119"/>
      <c r="Y147" s="118"/>
      <c r="Z147" s="119"/>
    </row>
    <row r="148" spans="2:31" ht="34.5" customHeight="1" thickBot="1">
      <c r="B148" s="157">
        <f>Eingabe!$U$3</f>
        <v>42661</v>
      </c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9"/>
      <c r="N148" s="111"/>
      <c r="O148" s="111"/>
      <c r="P148" s="115"/>
      <c r="R148" s="119"/>
      <c r="S148" s="118"/>
      <c r="T148" s="118"/>
      <c r="U148" s="118"/>
      <c r="V148" s="119"/>
      <c r="W148" s="119"/>
      <c r="X148" s="111"/>
      <c r="Y148" s="111"/>
      <c r="Z148" s="120"/>
      <c r="AA148" s="120"/>
      <c r="AB148" s="120"/>
      <c r="AC148" s="120"/>
      <c r="AD148" s="120"/>
      <c r="AE148" s="120"/>
    </row>
    <row r="149" spans="2:31" ht="31.5" customHeight="1">
      <c r="B149" s="163" t="s">
        <v>0</v>
      </c>
      <c r="C149" s="165" t="s">
        <v>63</v>
      </c>
      <c r="D149" s="167" t="s">
        <v>66</v>
      </c>
      <c r="E149" s="168"/>
      <c r="F149" s="195" t="s">
        <v>67</v>
      </c>
      <c r="G149" s="171" t="s">
        <v>4</v>
      </c>
      <c r="H149" s="171" t="s">
        <v>5</v>
      </c>
      <c r="I149" s="171" t="s">
        <v>6</v>
      </c>
      <c r="J149" s="171" t="s">
        <v>62</v>
      </c>
      <c r="K149" s="193" t="s">
        <v>3</v>
      </c>
      <c r="L149" s="128" t="s">
        <v>60</v>
      </c>
      <c r="M149" s="129"/>
      <c r="N149" s="111"/>
      <c r="O149" s="111"/>
      <c r="P149" s="111"/>
      <c r="Q149" s="111"/>
      <c r="R149" s="111"/>
      <c r="S149" s="111"/>
      <c r="T149" s="111"/>
      <c r="U149" s="118"/>
      <c r="V149" s="119"/>
      <c r="W149" s="119"/>
      <c r="X149" s="111"/>
      <c r="Y149" s="111"/>
      <c r="Z149" s="120"/>
      <c r="AA149" s="120"/>
      <c r="AB149" s="120"/>
      <c r="AC149" s="120"/>
      <c r="AD149" s="120"/>
      <c r="AE149" s="120"/>
    </row>
    <row r="150" spans="2:31" ht="26.25" customHeight="1" thickBot="1">
      <c r="B150" s="164"/>
      <c r="C150" s="166"/>
      <c r="D150" s="169"/>
      <c r="E150" s="170"/>
      <c r="F150" s="196"/>
      <c r="G150" s="172"/>
      <c r="H150" s="172"/>
      <c r="I150" s="172"/>
      <c r="J150" s="172"/>
      <c r="K150" s="194"/>
      <c r="L150" s="130" t="s">
        <v>58</v>
      </c>
      <c r="M150" s="131"/>
      <c r="N150" s="111"/>
      <c r="O150" s="111"/>
      <c r="P150" s="111"/>
      <c r="Q150" s="111"/>
      <c r="R150" s="111"/>
      <c r="S150" s="111"/>
      <c r="T150" s="111"/>
      <c r="U150" s="118"/>
      <c r="V150" s="119"/>
      <c r="W150" s="119"/>
      <c r="X150" s="111"/>
      <c r="Y150" s="111"/>
      <c r="Z150" s="120"/>
      <c r="AA150" s="120"/>
      <c r="AB150" s="120"/>
      <c r="AC150" s="120"/>
      <c r="AD150" s="120"/>
      <c r="AE150" s="120"/>
    </row>
    <row r="151" spans="2:31" ht="26.25" customHeight="1">
      <c r="B151" s="6" t="s">
        <v>7</v>
      </c>
      <c r="C151" s="25" t="str">
        <f>Eingabe!C4</f>
        <v>Walter Lemböck </v>
      </c>
      <c r="D151" s="108"/>
      <c r="F151" s="37"/>
      <c r="G151" s="3"/>
      <c r="H151" s="3">
        <f aca="true" t="shared" si="12" ref="H151:H182">I151-G151</f>
        <v>0</v>
      </c>
      <c r="I151" s="4"/>
      <c r="J151" s="27">
        <f>SUM(I151/10)</f>
        <v>0</v>
      </c>
      <c r="K151" s="132">
        <f>Eingabe!U4</f>
        <v>0</v>
      </c>
      <c r="L151" s="154"/>
      <c r="M151" s="155"/>
      <c r="N151" s="111"/>
      <c r="O151" s="111"/>
      <c r="P151" s="111"/>
      <c r="Q151" s="111"/>
      <c r="R151" s="111"/>
      <c r="S151" s="111"/>
      <c r="T151" s="111"/>
      <c r="U151" s="118"/>
      <c r="V151" s="119"/>
      <c r="W151" s="119"/>
      <c r="X151" s="111"/>
      <c r="Y151" s="111"/>
      <c r="Z151" s="120"/>
      <c r="AA151" s="120"/>
      <c r="AB151" s="120"/>
      <c r="AC151" s="120"/>
      <c r="AD151" s="120"/>
      <c r="AE151" s="120"/>
    </row>
    <row r="152" spans="2:31" ht="26.25" customHeight="1">
      <c r="B152" s="7" t="s">
        <v>8</v>
      </c>
      <c r="C152" s="24" t="str">
        <f>Eingabe!C5</f>
        <v>Thomas Sanda</v>
      </c>
      <c r="D152" s="64"/>
      <c r="E152" s="109"/>
      <c r="F152" s="38"/>
      <c r="G152" s="3"/>
      <c r="H152" s="3">
        <f t="shared" si="12"/>
        <v>0</v>
      </c>
      <c r="I152" s="4"/>
      <c r="J152" s="3">
        <f>SUM(I152/10)</f>
        <v>0</v>
      </c>
      <c r="K152" s="132">
        <f>Eingabe!U5</f>
        <v>0</v>
      </c>
      <c r="L152" s="133">
        <f aca="true" t="shared" si="13" ref="L152:L183">$I$151-I152</f>
        <v>0</v>
      </c>
      <c r="M152" s="134">
        <f>SUM(I151-I152)</f>
        <v>0</v>
      </c>
      <c r="N152" s="111"/>
      <c r="O152" s="111"/>
      <c r="P152" s="111"/>
      <c r="Q152" s="111"/>
      <c r="R152" s="111"/>
      <c r="S152" s="111"/>
      <c r="T152" s="111"/>
      <c r="U152" s="118"/>
      <c r="V152" s="119"/>
      <c r="W152" s="119"/>
      <c r="X152" s="111"/>
      <c r="Y152" s="111"/>
      <c r="Z152" s="120"/>
      <c r="AA152" s="120"/>
      <c r="AB152" s="120"/>
      <c r="AC152" s="120"/>
      <c r="AD152" s="120"/>
      <c r="AE152" s="120"/>
    </row>
    <row r="153" spans="2:31" ht="26.25" customHeight="1">
      <c r="B153" s="8" t="s">
        <v>9</v>
      </c>
      <c r="C153" s="24" t="str">
        <f>Eingabe!C6</f>
        <v>Gerhard Fischer </v>
      </c>
      <c r="D153" s="64"/>
      <c r="E153" s="109"/>
      <c r="F153" s="38"/>
      <c r="G153" s="3"/>
      <c r="H153" s="3">
        <f t="shared" si="12"/>
        <v>0</v>
      </c>
      <c r="I153" s="4"/>
      <c r="J153" s="3">
        <f aca="true" t="shared" si="14" ref="J153:J199">SUM(I153/10)</f>
        <v>0</v>
      </c>
      <c r="K153" s="132">
        <f>Eingabe!U6</f>
        <v>0</v>
      </c>
      <c r="L153" s="135">
        <f t="shared" si="13"/>
        <v>0</v>
      </c>
      <c r="M153" s="136">
        <f>SUM(I152-I153)</f>
        <v>0</v>
      </c>
      <c r="N153" s="111"/>
      <c r="O153" s="111"/>
      <c r="P153" s="111"/>
      <c r="Q153" s="111"/>
      <c r="R153" s="111"/>
      <c r="S153" s="111"/>
      <c r="T153" s="111"/>
      <c r="U153" s="118"/>
      <c r="V153" s="119"/>
      <c r="W153" s="119"/>
      <c r="X153" s="111"/>
      <c r="Y153" s="111"/>
      <c r="Z153" s="120"/>
      <c r="AA153" s="120"/>
      <c r="AB153" s="120"/>
      <c r="AC153" s="120"/>
      <c r="AD153" s="120"/>
      <c r="AE153" s="120"/>
    </row>
    <row r="154" spans="2:31" ht="26.25" customHeight="1">
      <c r="B154" s="5" t="s">
        <v>10</v>
      </c>
      <c r="C154" s="24" t="str">
        <f>Eingabe!C7</f>
        <v>Walter Müllner </v>
      </c>
      <c r="D154" s="64"/>
      <c r="E154" s="109"/>
      <c r="F154" s="38"/>
      <c r="G154" s="3"/>
      <c r="H154" s="3">
        <f t="shared" si="12"/>
        <v>0</v>
      </c>
      <c r="I154" s="4"/>
      <c r="J154" s="3">
        <f t="shared" si="14"/>
        <v>0</v>
      </c>
      <c r="K154" s="132">
        <f>Eingabe!U7</f>
        <v>0</v>
      </c>
      <c r="L154" s="137">
        <f t="shared" si="13"/>
        <v>0</v>
      </c>
      <c r="M154" s="138">
        <f>SUM(I153-I154)</f>
        <v>0</v>
      </c>
      <c r="N154" s="111"/>
      <c r="O154" s="111"/>
      <c r="P154" s="111"/>
      <c r="Q154" s="111"/>
      <c r="R154" s="111"/>
      <c r="S154" s="111"/>
      <c r="T154" s="111"/>
      <c r="U154" s="118"/>
      <c r="V154" s="119"/>
      <c r="W154" s="119"/>
      <c r="X154" s="111"/>
      <c r="Y154" s="111"/>
      <c r="Z154" s="120"/>
      <c r="AA154" s="120"/>
      <c r="AB154" s="120"/>
      <c r="AC154" s="120"/>
      <c r="AD154" s="120"/>
      <c r="AE154" s="120"/>
    </row>
    <row r="155" spans="2:31" ht="26.25" customHeight="1">
      <c r="B155" s="5" t="s">
        <v>11</v>
      </c>
      <c r="C155" s="24" t="str">
        <f>Eingabe!C8</f>
        <v>Peter Siding </v>
      </c>
      <c r="D155" s="64"/>
      <c r="E155" s="109"/>
      <c r="F155" s="38"/>
      <c r="G155" s="3"/>
      <c r="H155" s="3">
        <f t="shared" si="12"/>
        <v>0</v>
      </c>
      <c r="I155" s="4"/>
      <c r="J155" s="3">
        <f t="shared" si="14"/>
        <v>0</v>
      </c>
      <c r="K155" s="132">
        <f>Eingabe!U8</f>
        <v>0</v>
      </c>
      <c r="L155" s="137">
        <f t="shared" si="13"/>
        <v>0</v>
      </c>
      <c r="M155" s="138">
        <f aca="true" t="shared" si="15" ref="M155:M200">SUM(I154-I155)</f>
        <v>0</v>
      </c>
      <c r="N155" s="111"/>
      <c r="O155" s="111"/>
      <c r="P155" s="111"/>
      <c r="Q155" s="111"/>
      <c r="R155" s="111"/>
      <c r="S155" s="111"/>
      <c r="T155" s="111"/>
      <c r="U155" s="118"/>
      <c r="V155" s="119"/>
      <c r="W155" s="119"/>
      <c r="X155" s="111"/>
      <c r="Y155" s="111"/>
      <c r="Z155" s="120"/>
      <c r="AA155" s="120"/>
      <c r="AB155" s="120"/>
      <c r="AC155" s="120"/>
      <c r="AD155" s="120"/>
      <c r="AE155" s="120"/>
    </row>
    <row r="156" spans="2:31" ht="26.25" customHeight="1">
      <c r="B156" s="5" t="s">
        <v>12</v>
      </c>
      <c r="C156" s="24" t="str">
        <f>Eingabe!C9</f>
        <v>Thomas Nowak </v>
      </c>
      <c r="D156" s="64"/>
      <c r="E156" s="109"/>
      <c r="F156" s="38"/>
      <c r="G156" s="3"/>
      <c r="H156" s="3">
        <f t="shared" si="12"/>
        <v>0</v>
      </c>
      <c r="I156" s="4"/>
      <c r="J156" s="3">
        <f t="shared" si="14"/>
        <v>0</v>
      </c>
      <c r="K156" s="132">
        <f>Eingabe!U9</f>
        <v>0</v>
      </c>
      <c r="L156" s="137">
        <f t="shared" si="13"/>
        <v>0</v>
      </c>
      <c r="M156" s="138">
        <f t="shared" si="15"/>
        <v>0</v>
      </c>
      <c r="N156" s="111"/>
      <c r="O156" s="111"/>
      <c r="P156" s="111"/>
      <c r="Q156" s="111"/>
      <c r="R156" s="111"/>
      <c r="S156" s="111"/>
      <c r="T156" s="111"/>
      <c r="U156" s="118"/>
      <c r="V156" s="119"/>
      <c r="W156" s="119"/>
      <c r="X156" s="111"/>
      <c r="Y156" s="111"/>
      <c r="Z156" s="120"/>
      <c r="AA156" s="120"/>
      <c r="AB156" s="120"/>
      <c r="AC156" s="120"/>
      <c r="AD156" s="120"/>
      <c r="AE156" s="120"/>
    </row>
    <row r="157" spans="2:31" ht="26.25" customHeight="1">
      <c r="B157" s="5" t="s">
        <v>13</v>
      </c>
      <c r="C157" s="24" t="str">
        <f>Eingabe!C10</f>
        <v>Leo Rebler</v>
      </c>
      <c r="D157" s="64"/>
      <c r="E157" s="109"/>
      <c r="F157" s="38"/>
      <c r="G157" s="3"/>
      <c r="H157" s="3">
        <f t="shared" si="12"/>
        <v>0</v>
      </c>
      <c r="I157" s="4"/>
      <c r="J157" s="3">
        <f t="shared" si="14"/>
        <v>0</v>
      </c>
      <c r="K157" s="132">
        <f>Eingabe!U10</f>
        <v>0</v>
      </c>
      <c r="L157" s="137">
        <f t="shared" si="13"/>
        <v>0</v>
      </c>
      <c r="M157" s="138">
        <f t="shared" si="15"/>
        <v>0</v>
      </c>
      <c r="N157" s="111"/>
      <c r="O157" s="111"/>
      <c r="P157" s="111"/>
      <c r="Q157" s="111"/>
      <c r="R157" s="111"/>
      <c r="S157" s="111"/>
      <c r="T157" s="111"/>
      <c r="U157" s="118"/>
      <c r="V157" s="119"/>
      <c r="W157" s="119"/>
      <c r="X157" s="111"/>
      <c r="Y157" s="111"/>
      <c r="Z157" s="120"/>
      <c r="AA157" s="120"/>
      <c r="AB157" s="120"/>
      <c r="AC157" s="120"/>
      <c r="AD157" s="120"/>
      <c r="AE157" s="120"/>
    </row>
    <row r="158" spans="2:31" ht="26.25" customHeight="1">
      <c r="B158" s="5" t="s">
        <v>14</v>
      </c>
      <c r="C158" s="24">
        <f>Eingabe!C11</f>
        <v>8</v>
      </c>
      <c r="D158" s="64"/>
      <c r="E158" s="109"/>
      <c r="F158" s="38"/>
      <c r="G158" s="3"/>
      <c r="H158" s="3">
        <f t="shared" si="12"/>
        <v>0</v>
      </c>
      <c r="I158" s="4"/>
      <c r="J158" s="3">
        <f t="shared" si="14"/>
        <v>0</v>
      </c>
      <c r="K158" s="132">
        <f>Eingabe!U11</f>
        <v>0</v>
      </c>
      <c r="L158" s="137">
        <f t="shared" si="13"/>
        <v>0</v>
      </c>
      <c r="M158" s="138">
        <f t="shared" si="15"/>
        <v>0</v>
      </c>
      <c r="N158" s="111"/>
      <c r="O158" s="111"/>
      <c r="P158" s="111"/>
      <c r="Q158" s="111"/>
      <c r="R158" s="111"/>
      <c r="S158" s="111"/>
      <c r="T158" s="111"/>
      <c r="U158" s="118"/>
      <c r="V158" s="119"/>
      <c r="W158" s="119"/>
      <c r="X158" s="111"/>
      <c r="Y158" s="111"/>
      <c r="Z158" s="120"/>
      <c r="AA158" s="120"/>
      <c r="AB158" s="120"/>
      <c r="AC158" s="120"/>
      <c r="AD158" s="120"/>
      <c r="AE158" s="120"/>
    </row>
    <row r="159" spans="2:31" ht="26.25" customHeight="1">
      <c r="B159" s="5" t="s">
        <v>15</v>
      </c>
      <c r="C159" s="24">
        <f>Eingabe!C12</f>
        <v>9</v>
      </c>
      <c r="D159" s="64"/>
      <c r="E159" s="109"/>
      <c r="F159" s="38"/>
      <c r="G159" s="3"/>
      <c r="H159" s="3">
        <f t="shared" si="12"/>
        <v>0</v>
      </c>
      <c r="I159" s="4"/>
      <c r="J159" s="3">
        <f t="shared" si="14"/>
        <v>0</v>
      </c>
      <c r="K159" s="132">
        <f>Eingabe!U12</f>
        <v>0</v>
      </c>
      <c r="L159" s="137">
        <f t="shared" si="13"/>
        <v>0</v>
      </c>
      <c r="M159" s="138">
        <f t="shared" si="15"/>
        <v>0</v>
      </c>
      <c r="N159" s="111"/>
      <c r="O159" s="111"/>
      <c r="P159" s="111"/>
      <c r="Q159" s="111"/>
      <c r="R159" s="111"/>
      <c r="S159" s="111"/>
      <c r="T159" s="111"/>
      <c r="U159" s="118"/>
      <c r="V159" s="119"/>
      <c r="W159" s="119"/>
      <c r="X159" s="111"/>
      <c r="Y159" s="111"/>
      <c r="Z159" s="120"/>
      <c r="AA159" s="120"/>
      <c r="AB159" s="120"/>
      <c r="AC159" s="120"/>
      <c r="AD159" s="120"/>
      <c r="AE159" s="120"/>
    </row>
    <row r="160" spans="2:31" ht="26.25" customHeight="1">
      <c r="B160" s="5" t="s">
        <v>16</v>
      </c>
      <c r="C160" s="24">
        <f>Eingabe!C13</f>
        <v>10</v>
      </c>
      <c r="D160" s="64"/>
      <c r="E160" s="109"/>
      <c r="F160" s="38"/>
      <c r="G160" s="3"/>
      <c r="H160" s="3">
        <f t="shared" si="12"/>
        <v>0</v>
      </c>
      <c r="I160" s="4"/>
      <c r="J160" s="3">
        <f t="shared" si="14"/>
        <v>0</v>
      </c>
      <c r="K160" s="132">
        <f>Eingabe!U13</f>
        <v>0</v>
      </c>
      <c r="L160" s="137">
        <f t="shared" si="13"/>
        <v>0</v>
      </c>
      <c r="M160" s="138">
        <f t="shared" si="15"/>
        <v>0</v>
      </c>
      <c r="N160" s="111"/>
      <c r="O160" s="111"/>
      <c r="P160" s="111"/>
      <c r="Q160" s="111"/>
      <c r="R160" s="111"/>
      <c r="S160" s="111"/>
      <c r="T160" s="111"/>
      <c r="U160" s="118"/>
      <c r="V160" s="119"/>
      <c r="W160" s="119"/>
      <c r="X160" s="111"/>
      <c r="Y160" s="111"/>
      <c r="Z160" s="120"/>
      <c r="AA160" s="120"/>
      <c r="AB160" s="120"/>
      <c r="AC160" s="120"/>
      <c r="AD160" s="120"/>
      <c r="AE160" s="120"/>
    </row>
    <row r="161" spans="2:31" ht="26.25" customHeight="1">
      <c r="B161" s="5" t="s">
        <v>17</v>
      </c>
      <c r="C161" s="24">
        <f>Eingabe!C14</f>
        <v>11</v>
      </c>
      <c r="D161" s="64"/>
      <c r="E161" s="109"/>
      <c r="F161" s="38"/>
      <c r="G161" s="3"/>
      <c r="H161" s="3">
        <f t="shared" si="12"/>
        <v>0</v>
      </c>
      <c r="I161" s="4"/>
      <c r="J161" s="3">
        <f t="shared" si="14"/>
        <v>0</v>
      </c>
      <c r="K161" s="132">
        <f>Eingabe!U14</f>
        <v>0</v>
      </c>
      <c r="L161" s="137">
        <f t="shared" si="13"/>
        <v>0</v>
      </c>
      <c r="M161" s="138">
        <f t="shared" si="15"/>
        <v>0</v>
      </c>
      <c r="N161" s="111"/>
      <c r="O161" s="111"/>
      <c r="P161" s="111"/>
      <c r="Q161" s="111"/>
      <c r="R161" s="111"/>
      <c r="S161" s="111"/>
      <c r="T161" s="111"/>
      <c r="U161" s="118"/>
      <c r="V161" s="119"/>
      <c r="W161" s="119"/>
      <c r="X161" s="111"/>
      <c r="Y161" s="111"/>
      <c r="Z161" s="120"/>
      <c r="AA161" s="120"/>
      <c r="AB161" s="120"/>
      <c r="AC161" s="120"/>
      <c r="AD161" s="120"/>
      <c r="AE161" s="120"/>
    </row>
    <row r="162" spans="2:31" ht="26.25" customHeight="1">
      <c r="B162" s="5" t="s">
        <v>18</v>
      </c>
      <c r="C162" s="24">
        <f>Eingabe!C15</f>
        <v>12</v>
      </c>
      <c r="D162" s="64"/>
      <c r="E162" s="109"/>
      <c r="F162" s="38"/>
      <c r="G162" s="3"/>
      <c r="H162" s="3">
        <f t="shared" si="12"/>
        <v>0</v>
      </c>
      <c r="I162" s="4"/>
      <c r="J162" s="3">
        <f t="shared" si="14"/>
        <v>0</v>
      </c>
      <c r="K162" s="132">
        <f>Eingabe!U15</f>
        <v>0</v>
      </c>
      <c r="L162" s="137">
        <f t="shared" si="13"/>
        <v>0</v>
      </c>
      <c r="M162" s="138">
        <f t="shared" si="15"/>
        <v>0</v>
      </c>
      <c r="N162" s="111"/>
      <c r="O162" s="111"/>
      <c r="P162" s="111"/>
      <c r="Q162" s="111"/>
      <c r="R162" s="111"/>
      <c r="S162" s="111"/>
      <c r="T162" s="111"/>
      <c r="U162" s="118"/>
      <c r="V162" s="119"/>
      <c r="W162" s="119"/>
      <c r="X162" s="111"/>
      <c r="Y162" s="111"/>
      <c r="Z162" s="120"/>
      <c r="AA162" s="120"/>
      <c r="AB162" s="120"/>
      <c r="AC162" s="120"/>
      <c r="AD162" s="120"/>
      <c r="AE162" s="120"/>
    </row>
    <row r="163" spans="2:31" ht="26.25" customHeight="1">
      <c r="B163" s="5" t="s">
        <v>19</v>
      </c>
      <c r="C163" s="24">
        <f>Eingabe!C16</f>
        <v>13</v>
      </c>
      <c r="D163" s="64"/>
      <c r="E163" s="109"/>
      <c r="F163" s="38"/>
      <c r="G163" s="3"/>
      <c r="H163" s="3">
        <f t="shared" si="12"/>
        <v>0</v>
      </c>
      <c r="I163" s="4"/>
      <c r="J163" s="3">
        <f t="shared" si="14"/>
        <v>0</v>
      </c>
      <c r="K163" s="132">
        <f>Eingabe!U16</f>
        <v>0</v>
      </c>
      <c r="L163" s="137">
        <f t="shared" si="13"/>
        <v>0</v>
      </c>
      <c r="M163" s="138">
        <f t="shared" si="15"/>
        <v>0</v>
      </c>
      <c r="N163" s="111"/>
      <c r="O163" s="111"/>
      <c r="P163" s="111"/>
      <c r="Q163" s="111"/>
      <c r="R163" s="111"/>
      <c r="S163" s="111"/>
      <c r="T163" s="111"/>
      <c r="U163" s="118"/>
      <c r="V163" s="119"/>
      <c r="W163" s="119"/>
      <c r="X163" s="111"/>
      <c r="Y163" s="111"/>
      <c r="Z163" s="120"/>
      <c r="AA163" s="120"/>
      <c r="AB163" s="120"/>
      <c r="AC163" s="120"/>
      <c r="AD163" s="120"/>
      <c r="AE163" s="120"/>
    </row>
    <row r="164" spans="2:31" ht="26.25" customHeight="1">
      <c r="B164" s="5" t="s">
        <v>20</v>
      </c>
      <c r="C164" s="24">
        <f>Eingabe!C17</f>
        <v>14</v>
      </c>
      <c r="D164" s="64"/>
      <c r="E164" s="109"/>
      <c r="F164" s="38"/>
      <c r="G164" s="3"/>
      <c r="H164" s="3">
        <f t="shared" si="12"/>
        <v>0</v>
      </c>
      <c r="I164" s="4"/>
      <c r="J164" s="3">
        <f t="shared" si="14"/>
        <v>0</v>
      </c>
      <c r="K164" s="132">
        <f>Eingabe!U17</f>
        <v>0</v>
      </c>
      <c r="L164" s="137">
        <f t="shared" si="13"/>
        <v>0</v>
      </c>
      <c r="M164" s="138">
        <f t="shared" si="15"/>
        <v>0</v>
      </c>
      <c r="N164" s="111"/>
      <c r="O164" s="111"/>
      <c r="P164" s="111"/>
      <c r="Q164" s="111"/>
      <c r="R164" s="111"/>
      <c r="S164" s="111"/>
      <c r="T164" s="111"/>
      <c r="U164" s="118"/>
      <c r="V164" s="119"/>
      <c r="W164" s="119"/>
      <c r="X164" s="111"/>
      <c r="Y164" s="111"/>
      <c r="Z164" s="120"/>
      <c r="AA164" s="120"/>
      <c r="AB164" s="120"/>
      <c r="AC164" s="120"/>
      <c r="AD164" s="120"/>
      <c r="AE164" s="120"/>
    </row>
    <row r="165" spans="2:31" ht="26.25" customHeight="1">
      <c r="B165" s="5" t="s">
        <v>21</v>
      </c>
      <c r="C165" s="24">
        <f>Eingabe!C18</f>
        <v>15</v>
      </c>
      <c r="D165" s="64"/>
      <c r="E165" s="109"/>
      <c r="F165" s="38"/>
      <c r="G165" s="3"/>
      <c r="H165" s="3">
        <f t="shared" si="12"/>
        <v>0</v>
      </c>
      <c r="I165" s="4"/>
      <c r="J165" s="3">
        <f t="shared" si="14"/>
        <v>0</v>
      </c>
      <c r="K165" s="132">
        <f>Eingabe!U18</f>
        <v>0</v>
      </c>
      <c r="L165" s="137">
        <f t="shared" si="13"/>
        <v>0</v>
      </c>
      <c r="M165" s="138">
        <f t="shared" si="15"/>
        <v>0</v>
      </c>
      <c r="N165" s="111"/>
      <c r="O165" s="111"/>
      <c r="P165" s="111"/>
      <c r="Q165" s="111"/>
      <c r="R165" s="111"/>
      <c r="S165" s="111"/>
      <c r="T165" s="111"/>
      <c r="U165" s="118"/>
      <c r="V165" s="119"/>
      <c r="W165" s="119"/>
      <c r="X165" s="111"/>
      <c r="Y165" s="111"/>
      <c r="Z165" s="120"/>
      <c r="AA165" s="120"/>
      <c r="AB165" s="120"/>
      <c r="AC165" s="120"/>
      <c r="AD165" s="120"/>
      <c r="AE165" s="120"/>
    </row>
    <row r="166" spans="2:31" ht="26.25" customHeight="1">
      <c r="B166" s="5" t="s">
        <v>22</v>
      </c>
      <c r="C166" s="24">
        <f>Eingabe!C19</f>
        <v>16</v>
      </c>
      <c r="D166" s="64"/>
      <c r="E166" s="109"/>
      <c r="F166" s="38"/>
      <c r="G166" s="3"/>
      <c r="H166" s="3">
        <f t="shared" si="12"/>
        <v>0</v>
      </c>
      <c r="I166" s="4"/>
      <c r="J166" s="3">
        <f t="shared" si="14"/>
        <v>0</v>
      </c>
      <c r="K166" s="132">
        <f>Eingabe!U19</f>
        <v>0</v>
      </c>
      <c r="L166" s="137">
        <f t="shared" si="13"/>
        <v>0</v>
      </c>
      <c r="M166" s="138">
        <f t="shared" si="15"/>
        <v>0</v>
      </c>
      <c r="N166" s="111"/>
      <c r="O166" s="111"/>
      <c r="P166" s="111"/>
      <c r="Q166" s="111"/>
      <c r="R166" s="111"/>
      <c r="S166" s="111"/>
      <c r="T166" s="111"/>
      <c r="U166" s="118"/>
      <c r="V166" s="119"/>
      <c r="W166" s="119"/>
      <c r="X166" s="111"/>
      <c r="Y166" s="111"/>
      <c r="Z166" s="120"/>
      <c r="AA166" s="120"/>
      <c r="AB166" s="120"/>
      <c r="AC166" s="120"/>
      <c r="AD166" s="120"/>
      <c r="AE166" s="120"/>
    </row>
    <row r="167" spans="2:31" ht="26.25" customHeight="1">
      <c r="B167" s="5" t="s">
        <v>23</v>
      </c>
      <c r="C167" s="24">
        <f>Eingabe!C20</f>
        <v>17</v>
      </c>
      <c r="D167" s="64"/>
      <c r="E167" s="109"/>
      <c r="F167" s="38"/>
      <c r="G167" s="3"/>
      <c r="H167" s="3">
        <f t="shared" si="12"/>
        <v>0</v>
      </c>
      <c r="I167" s="4"/>
      <c r="J167" s="3">
        <f t="shared" si="14"/>
        <v>0</v>
      </c>
      <c r="K167" s="132">
        <f>Eingabe!U20</f>
        <v>0</v>
      </c>
      <c r="L167" s="137">
        <f t="shared" si="13"/>
        <v>0</v>
      </c>
      <c r="M167" s="138">
        <f t="shared" si="15"/>
        <v>0</v>
      </c>
      <c r="N167" s="111"/>
      <c r="O167" s="111"/>
      <c r="P167" s="111"/>
      <c r="Q167" s="111"/>
      <c r="R167" s="111"/>
      <c r="S167" s="111"/>
      <c r="T167" s="111"/>
      <c r="U167" s="118"/>
      <c r="V167" s="119"/>
      <c r="W167" s="119"/>
      <c r="X167" s="111"/>
      <c r="Y167" s="111"/>
      <c r="Z167" s="120"/>
      <c r="AA167" s="120"/>
      <c r="AB167" s="120"/>
      <c r="AC167" s="120"/>
      <c r="AD167" s="120"/>
      <c r="AE167" s="120"/>
    </row>
    <row r="168" spans="2:31" ht="26.25" customHeight="1">
      <c r="B168" s="5" t="s">
        <v>24</v>
      </c>
      <c r="C168" s="24">
        <f>Eingabe!C21</f>
        <v>18</v>
      </c>
      <c r="D168" s="64"/>
      <c r="E168" s="109"/>
      <c r="F168" s="38"/>
      <c r="G168" s="3"/>
      <c r="H168" s="3">
        <f t="shared" si="12"/>
        <v>0</v>
      </c>
      <c r="I168" s="4"/>
      <c r="J168" s="3">
        <f t="shared" si="14"/>
        <v>0</v>
      </c>
      <c r="K168" s="132">
        <f>Eingabe!U21</f>
        <v>0</v>
      </c>
      <c r="L168" s="137">
        <f t="shared" si="13"/>
        <v>0</v>
      </c>
      <c r="M168" s="138">
        <f t="shared" si="15"/>
        <v>0</v>
      </c>
      <c r="N168" s="111"/>
      <c r="O168" s="111"/>
      <c r="P168" s="111"/>
      <c r="Q168" s="111"/>
      <c r="R168" s="111"/>
      <c r="S168" s="111"/>
      <c r="T168" s="111"/>
      <c r="U168" s="118"/>
      <c r="V168" s="119"/>
      <c r="W168" s="119"/>
      <c r="X168" s="111"/>
      <c r="Y168" s="111"/>
      <c r="Z168" s="120"/>
      <c r="AA168" s="120"/>
      <c r="AB168" s="120"/>
      <c r="AC168" s="120"/>
      <c r="AD168" s="120"/>
      <c r="AE168" s="120"/>
    </row>
    <row r="169" spans="2:31" ht="26.25" customHeight="1">
      <c r="B169" s="5" t="s">
        <v>25</v>
      </c>
      <c r="C169" s="24">
        <f>Eingabe!C22</f>
        <v>19</v>
      </c>
      <c r="D169" s="64"/>
      <c r="E169" s="109"/>
      <c r="F169" s="38"/>
      <c r="G169" s="3"/>
      <c r="H169" s="3">
        <f t="shared" si="12"/>
        <v>0</v>
      </c>
      <c r="I169" s="4"/>
      <c r="J169" s="3">
        <f t="shared" si="14"/>
        <v>0</v>
      </c>
      <c r="K169" s="132">
        <f>Eingabe!U22</f>
        <v>0</v>
      </c>
      <c r="L169" s="137">
        <f t="shared" si="13"/>
        <v>0</v>
      </c>
      <c r="M169" s="138">
        <f t="shared" si="15"/>
        <v>0</v>
      </c>
      <c r="N169" s="111"/>
      <c r="O169" s="111"/>
      <c r="P169" s="111"/>
      <c r="Q169" s="111"/>
      <c r="R169" s="111"/>
      <c r="S169" s="111"/>
      <c r="T169" s="111"/>
      <c r="U169" s="118"/>
      <c r="V169" s="119"/>
      <c r="W169" s="119"/>
      <c r="X169" s="111"/>
      <c r="Y169" s="111"/>
      <c r="Z169" s="120"/>
      <c r="AA169" s="120"/>
      <c r="AB169" s="120"/>
      <c r="AC169" s="120"/>
      <c r="AD169" s="120"/>
      <c r="AE169" s="120"/>
    </row>
    <row r="170" spans="2:31" ht="26.25" customHeight="1">
      <c r="B170" s="5" t="s">
        <v>26</v>
      </c>
      <c r="C170" s="24">
        <f>Eingabe!C23</f>
        <v>20</v>
      </c>
      <c r="D170" s="64"/>
      <c r="E170" s="109"/>
      <c r="F170" s="38"/>
      <c r="G170" s="3"/>
      <c r="H170" s="3">
        <f t="shared" si="12"/>
        <v>0</v>
      </c>
      <c r="I170" s="4"/>
      <c r="J170" s="3">
        <f t="shared" si="14"/>
        <v>0</v>
      </c>
      <c r="K170" s="132">
        <f>Eingabe!U23</f>
        <v>0</v>
      </c>
      <c r="L170" s="137">
        <f t="shared" si="13"/>
        <v>0</v>
      </c>
      <c r="M170" s="138">
        <f t="shared" si="15"/>
        <v>0</v>
      </c>
      <c r="N170" s="111"/>
      <c r="O170" s="111"/>
      <c r="P170" s="111"/>
      <c r="Q170" s="111"/>
      <c r="R170" s="111"/>
      <c r="S170" s="111"/>
      <c r="T170" s="111"/>
      <c r="U170" s="118"/>
      <c r="V170" s="119"/>
      <c r="W170" s="119"/>
      <c r="X170" s="111"/>
      <c r="Y170" s="111"/>
      <c r="Z170" s="120"/>
      <c r="AA170" s="120"/>
      <c r="AB170" s="120"/>
      <c r="AC170" s="120"/>
      <c r="AD170" s="120"/>
      <c r="AE170" s="120"/>
    </row>
    <row r="171" spans="2:31" ht="26.25" customHeight="1">
      <c r="B171" s="5" t="s">
        <v>27</v>
      </c>
      <c r="C171" s="24">
        <f>Eingabe!C24</f>
        <v>21</v>
      </c>
      <c r="D171" s="64"/>
      <c r="E171" s="109"/>
      <c r="F171" s="38"/>
      <c r="G171" s="3"/>
      <c r="H171" s="3">
        <f t="shared" si="12"/>
        <v>0</v>
      </c>
      <c r="I171" s="4"/>
      <c r="J171" s="3">
        <f t="shared" si="14"/>
        <v>0</v>
      </c>
      <c r="K171" s="132">
        <f>Eingabe!U24</f>
        <v>0</v>
      </c>
      <c r="L171" s="137">
        <f t="shared" si="13"/>
        <v>0</v>
      </c>
      <c r="M171" s="138">
        <f t="shared" si="15"/>
        <v>0</v>
      </c>
      <c r="N171" s="111"/>
      <c r="O171" s="111"/>
      <c r="P171" s="111"/>
      <c r="Q171" s="111"/>
      <c r="R171" s="111"/>
      <c r="S171" s="111"/>
      <c r="T171" s="111"/>
      <c r="U171" s="118"/>
      <c r="V171" s="119"/>
      <c r="W171" s="119"/>
      <c r="X171" s="111"/>
      <c r="Y171" s="111"/>
      <c r="Z171" s="120"/>
      <c r="AA171" s="120"/>
      <c r="AB171" s="120"/>
      <c r="AC171" s="120"/>
      <c r="AD171" s="120"/>
      <c r="AE171" s="120"/>
    </row>
    <row r="172" spans="2:31" ht="26.25" customHeight="1">
      <c r="B172" s="5" t="s">
        <v>28</v>
      </c>
      <c r="C172" s="24">
        <f>Eingabe!C25</f>
        <v>22</v>
      </c>
      <c r="D172" s="64"/>
      <c r="E172" s="109"/>
      <c r="F172" s="38"/>
      <c r="G172" s="3"/>
      <c r="H172" s="3">
        <f t="shared" si="12"/>
        <v>0</v>
      </c>
      <c r="I172" s="4"/>
      <c r="J172" s="3">
        <f t="shared" si="14"/>
        <v>0</v>
      </c>
      <c r="K172" s="132">
        <f>Eingabe!U25</f>
        <v>0</v>
      </c>
      <c r="L172" s="137">
        <f t="shared" si="13"/>
        <v>0</v>
      </c>
      <c r="M172" s="138">
        <f t="shared" si="15"/>
        <v>0</v>
      </c>
      <c r="N172" s="111"/>
      <c r="O172" s="111"/>
      <c r="P172" s="111"/>
      <c r="Q172" s="111"/>
      <c r="R172" s="111"/>
      <c r="S172" s="111"/>
      <c r="T172" s="111"/>
      <c r="U172" s="118"/>
      <c r="V172" s="119"/>
      <c r="W172" s="119"/>
      <c r="X172" s="111"/>
      <c r="Y172" s="111"/>
      <c r="Z172" s="120"/>
      <c r="AA172" s="120"/>
      <c r="AB172" s="120"/>
      <c r="AC172" s="120"/>
      <c r="AD172" s="120"/>
      <c r="AE172" s="120"/>
    </row>
    <row r="173" spans="2:31" ht="26.25" customHeight="1">
      <c r="B173" s="5" t="s">
        <v>29</v>
      </c>
      <c r="C173" s="24">
        <f>Eingabe!C26</f>
        <v>23</v>
      </c>
      <c r="D173" s="64"/>
      <c r="E173" s="109"/>
      <c r="F173" s="38"/>
      <c r="G173" s="3"/>
      <c r="H173" s="3">
        <f t="shared" si="12"/>
        <v>0</v>
      </c>
      <c r="I173" s="4"/>
      <c r="J173" s="3">
        <f t="shared" si="14"/>
        <v>0</v>
      </c>
      <c r="K173" s="132">
        <f>Eingabe!U26</f>
        <v>0</v>
      </c>
      <c r="L173" s="137">
        <f t="shared" si="13"/>
        <v>0</v>
      </c>
      <c r="M173" s="138">
        <f t="shared" si="15"/>
        <v>0</v>
      </c>
      <c r="N173" s="111"/>
      <c r="O173" s="111"/>
      <c r="P173" s="111"/>
      <c r="Q173" s="111"/>
      <c r="R173" s="111"/>
      <c r="S173" s="111"/>
      <c r="T173" s="111"/>
      <c r="U173" s="118"/>
      <c r="V173" s="119"/>
      <c r="W173" s="119"/>
      <c r="X173" s="111"/>
      <c r="Y173" s="111"/>
      <c r="Z173" s="120"/>
      <c r="AA173" s="120"/>
      <c r="AB173" s="120"/>
      <c r="AC173" s="120"/>
      <c r="AD173" s="120"/>
      <c r="AE173" s="120"/>
    </row>
    <row r="174" spans="2:31" ht="26.25" customHeight="1">
      <c r="B174" s="5" t="s">
        <v>30</v>
      </c>
      <c r="C174" s="24">
        <f>Eingabe!C27</f>
        <v>24</v>
      </c>
      <c r="D174" s="64"/>
      <c r="E174" s="109"/>
      <c r="F174" s="38"/>
      <c r="G174" s="3"/>
      <c r="H174" s="3">
        <f t="shared" si="12"/>
        <v>0</v>
      </c>
      <c r="I174" s="4"/>
      <c r="J174" s="3">
        <f t="shared" si="14"/>
        <v>0</v>
      </c>
      <c r="K174" s="132">
        <f>Eingabe!U27</f>
        <v>0</v>
      </c>
      <c r="L174" s="137">
        <f t="shared" si="13"/>
        <v>0</v>
      </c>
      <c r="M174" s="138">
        <f t="shared" si="15"/>
        <v>0</v>
      </c>
      <c r="N174" s="111"/>
      <c r="O174" s="111"/>
      <c r="P174" s="111"/>
      <c r="Q174" s="111"/>
      <c r="R174" s="111"/>
      <c r="S174" s="111"/>
      <c r="T174" s="111"/>
      <c r="U174" s="118"/>
      <c r="V174" s="119"/>
      <c r="W174" s="119"/>
      <c r="X174" s="111"/>
      <c r="Y174" s="111"/>
      <c r="Z174" s="120"/>
      <c r="AA174" s="120"/>
      <c r="AB174" s="120"/>
      <c r="AC174" s="120"/>
      <c r="AD174" s="120"/>
      <c r="AE174" s="120"/>
    </row>
    <row r="175" spans="2:31" ht="26.25" customHeight="1">
      <c r="B175" s="5" t="s">
        <v>31</v>
      </c>
      <c r="C175" s="24">
        <f>Eingabe!C28</f>
        <v>25</v>
      </c>
      <c r="D175" s="64"/>
      <c r="E175" s="109"/>
      <c r="F175" s="38"/>
      <c r="G175" s="3"/>
      <c r="H175" s="3">
        <f t="shared" si="12"/>
        <v>0</v>
      </c>
      <c r="I175" s="4"/>
      <c r="J175" s="3">
        <f t="shared" si="14"/>
        <v>0</v>
      </c>
      <c r="K175" s="132">
        <f>Eingabe!U28</f>
        <v>0</v>
      </c>
      <c r="L175" s="137">
        <f t="shared" si="13"/>
        <v>0</v>
      </c>
      <c r="M175" s="138">
        <f t="shared" si="15"/>
        <v>0</v>
      </c>
      <c r="N175" s="111"/>
      <c r="O175" s="111"/>
      <c r="P175" s="111"/>
      <c r="Q175" s="111"/>
      <c r="R175" s="111"/>
      <c r="S175" s="111"/>
      <c r="T175" s="111"/>
      <c r="U175" s="118"/>
      <c r="V175" s="119"/>
      <c r="W175" s="119"/>
      <c r="X175" s="111"/>
      <c r="Y175" s="111"/>
      <c r="Z175" s="120"/>
      <c r="AA175" s="120"/>
      <c r="AB175" s="120"/>
      <c r="AC175" s="120"/>
      <c r="AD175" s="120"/>
      <c r="AE175" s="120"/>
    </row>
    <row r="176" spans="2:31" ht="26.25" customHeight="1">
      <c r="B176" s="5" t="s">
        <v>32</v>
      </c>
      <c r="C176" s="24">
        <f>Eingabe!C29</f>
        <v>26</v>
      </c>
      <c r="D176" s="64"/>
      <c r="E176" s="109"/>
      <c r="F176" s="38"/>
      <c r="G176" s="3"/>
      <c r="H176" s="3">
        <f t="shared" si="12"/>
        <v>0</v>
      </c>
      <c r="I176" s="4"/>
      <c r="J176" s="3">
        <f t="shared" si="14"/>
        <v>0</v>
      </c>
      <c r="K176" s="132">
        <f>Eingabe!U29</f>
        <v>0</v>
      </c>
      <c r="L176" s="137">
        <f t="shared" si="13"/>
        <v>0</v>
      </c>
      <c r="M176" s="138">
        <f t="shared" si="15"/>
        <v>0</v>
      </c>
      <c r="N176" s="111"/>
      <c r="O176" s="111"/>
      <c r="P176" s="111"/>
      <c r="Q176" s="111"/>
      <c r="R176" s="111"/>
      <c r="S176" s="111"/>
      <c r="T176" s="111"/>
      <c r="U176" s="118"/>
      <c r="V176" s="119"/>
      <c r="W176" s="119"/>
      <c r="X176" s="111"/>
      <c r="Y176" s="111"/>
      <c r="Z176" s="120"/>
      <c r="AA176" s="120"/>
      <c r="AB176" s="120"/>
      <c r="AC176" s="120"/>
      <c r="AD176" s="120"/>
      <c r="AE176" s="120"/>
    </row>
    <row r="177" spans="2:31" ht="26.25" customHeight="1">
      <c r="B177" s="5" t="s">
        <v>33</v>
      </c>
      <c r="C177" s="24">
        <f>Eingabe!C30</f>
        <v>27</v>
      </c>
      <c r="D177" s="64"/>
      <c r="E177" s="109"/>
      <c r="F177" s="38"/>
      <c r="G177" s="3"/>
      <c r="H177" s="3">
        <f t="shared" si="12"/>
        <v>0</v>
      </c>
      <c r="I177" s="4"/>
      <c r="J177" s="3">
        <f t="shared" si="14"/>
        <v>0</v>
      </c>
      <c r="K177" s="132">
        <f>Eingabe!U30</f>
        <v>0</v>
      </c>
      <c r="L177" s="137">
        <f t="shared" si="13"/>
        <v>0</v>
      </c>
      <c r="M177" s="138">
        <f t="shared" si="15"/>
        <v>0</v>
      </c>
      <c r="N177" s="111"/>
      <c r="O177" s="111"/>
      <c r="P177" s="111"/>
      <c r="Q177" s="111"/>
      <c r="R177" s="111"/>
      <c r="S177" s="111"/>
      <c r="T177" s="111"/>
      <c r="U177" s="118"/>
      <c r="V177" s="119"/>
      <c r="W177" s="119"/>
      <c r="X177" s="111"/>
      <c r="Y177" s="111"/>
      <c r="Z177" s="120"/>
      <c r="AA177" s="120"/>
      <c r="AB177" s="120"/>
      <c r="AC177" s="120"/>
      <c r="AD177" s="120"/>
      <c r="AE177" s="120"/>
    </row>
    <row r="178" spans="2:31" ht="26.25" customHeight="1">
      <c r="B178" s="5" t="s">
        <v>34</v>
      </c>
      <c r="C178" s="24">
        <f>Eingabe!C31</f>
        <v>28</v>
      </c>
      <c r="D178" s="64"/>
      <c r="E178" s="109"/>
      <c r="F178" s="38"/>
      <c r="G178" s="3"/>
      <c r="H178" s="3">
        <f t="shared" si="12"/>
        <v>0</v>
      </c>
      <c r="I178" s="4"/>
      <c r="J178" s="3">
        <f t="shared" si="14"/>
        <v>0</v>
      </c>
      <c r="K178" s="132">
        <f>Eingabe!U31</f>
        <v>0</v>
      </c>
      <c r="L178" s="137">
        <f t="shared" si="13"/>
        <v>0</v>
      </c>
      <c r="M178" s="138">
        <f t="shared" si="15"/>
        <v>0</v>
      </c>
      <c r="N178" s="111"/>
      <c r="O178" s="111"/>
      <c r="P178" s="111"/>
      <c r="Q178" s="111"/>
      <c r="R178" s="111"/>
      <c r="S178" s="111"/>
      <c r="T178" s="111"/>
      <c r="U178" s="118"/>
      <c r="V178" s="119"/>
      <c r="W178" s="119"/>
      <c r="X178" s="111"/>
      <c r="Y178" s="111"/>
      <c r="Z178" s="120"/>
      <c r="AA178" s="120"/>
      <c r="AB178" s="120"/>
      <c r="AC178" s="120"/>
      <c r="AD178" s="120"/>
      <c r="AE178" s="120"/>
    </row>
    <row r="179" spans="2:31" ht="26.25" customHeight="1">
      <c r="B179" s="5" t="s">
        <v>35</v>
      </c>
      <c r="C179" s="24">
        <f>Eingabe!C32</f>
        <v>29</v>
      </c>
      <c r="D179" s="64"/>
      <c r="E179" s="109"/>
      <c r="F179" s="38"/>
      <c r="G179" s="3"/>
      <c r="H179" s="3">
        <f t="shared" si="12"/>
        <v>0</v>
      </c>
      <c r="I179" s="4"/>
      <c r="J179" s="3">
        <f t="shared" si="14"/>
        <v>0</v>
      </c>
      <c r="K179" s="132">
        <f>Eingabe!U32</f>
        <v>0</v>
      </c>
      <c r="L179" s="137">
        <f t="shared" si="13"/>
        <v>0</v>
      </c>
      <c r="M179" s="138">
        <f t="shared" si="15"/>
        <v>0</v>
      </c>
      <c r="N179" s="111"/>
      <c r="O179" s="111"/>
      <c r="P179" s="111"/>
      <c r="Q179" s="111"/>
      <c r="R179" s="111"/>
      <c r="S179" s="111"/>
      <c r="T179" s="111"/>
      <c r="U179" s="118"/>
      <c r="V179" s="119"/>
      <c r="W179" s="119"/>
      <c r="X179" s="111"/>
      <c r="Y179" s="111"/>
      <c r="Z179" s="120"/>
      <c r="AA179" s="120"/>
      <c r="AB179" s="120"/>
      <c r="AC179" s="120"/>
      <c r="AD179" s="120"/>
      <c r="AE179" s="120"/>
    </row>
    <row r="180" spans="2:31" ht="26.25" customHeight="1">
      <c r="B180" s="5" t="s">
        <v>36</v>
      </c>
      <c r="C180" s="24">
        <f>Eingabe!C33</f>
        <v>30</v>
      </c>
      <c r="D180" s="64"/>
      <c r="E180" s="109"/>
      <c r="F180" s="38"/>
      <c r="G180" s="3"/>
      <c r="H180" s="3">
        <f t="shared" si="12"/>
        <v>0</v>
      </c>
      <c r="I180" s="4"/>
      <c r="J180" s="3">
        <f t="shared" si="14"/>
        <v>0</v>
      </c>
      <c r="K180" s="132">
        <f>Eingabe!U33</f>
        <v>0</v>
      </c>
      <c r="L180" s="137">
        <f t="shared" si="13"/>
        <v>0</v>
      </c>
      <c r="M180" s="138">
        <f t="shared" si="15"/>
        <v>0</v>
      </c>
      <c r="N180" s="111"/>
      <c r="O180" s="111"/>
      <c r="P180" s="111"/>
      <c r="Q180" s="111"/>
      <c r="R180" s="111"/>
      <c r="S180" s="111"/>
      <c r="T180" s="111"/>
      <c r="U180" s="118"/>
      <c r="V180" s="119"/>
      <c r="W180" s="119"/>
      <c r="X180" s="111"/>
      <c r="Y180" s="111"/>
      <c r="Z180" s="120"/>
      <c r="AA180" s="120"/>
      <c r="AB180" s="120"/>
      <c r="AC180" s="120"/>
      <c r="AD180" s="120"/>
      <c r="AE180" s="120"/>
    </row>
    <row r="181" spans="2:31" ht="26.25" customHeight="1">
      <c r="B181" s="5" t="s">
        <v>37</v>
      </c>
      <c r="C181" s="24">
        <f>Eingabe!C34</f>
        <v>31</v>
      </c>
      <c r="D181" s="64"/>
      <c r="E181" s="109"/>
      <c r="F181" s="38"/>
      <c r="G181" s="3"/>
      <c r="H181" s="3">
        <f t="shared" si="12"/>
        <v>0</v>
      </c>
      <c r="I181" s="4"/>
      <c r="J181" s="3">
        <f t="shared" si="14"/>
        <v>0</v>
      </c>
      <c r="K181" s="132">
        <f>Eingabe!U34</f>
        <v>0</v>
      </c>
      <c r="L181" s="137">
        <f t="shared" si="13"/>
        <v>0</v>
      </c>
      <c r="M181" s="138">
        <f t="shared" si="15"/>
        <v>0</v>
      </c>
      <c r="N181" s="111"/>
      <c r="O181" s="111"/>
      <c r="P181" s="111"/>
      <c r="Q181" s="111"/>
      <c r="R181" s="111"/>
      <c r="S181" s="111"/>
      <c r="T181" s="111"/>
      <c r="U181" s="118"/>
      <c r="V181" s="119"/>
      <c r="W181" s="119"/>
      <c r="X181" s="111"/>
      <c r="Y181" s="111"/>
      <c r="Z181" s="120"/>
      <c r="AA181" s="120"/>
      <c r="AB181" s="120"/>
      <c r="AC181" s="120"/>
      <c r="AD181" s="120"/>
      <c r="AE181" s="120"/>
    </row>
    <row r="182" spans="2:31" ht="26.25" customHeight="1">
      <c r="B182" s="5" t="s">
        <v>38</v>
      </c>
      <c r="C182" s="24">
        <f>Eingabe!C35</f>
        <v>32</v>
      </c>
      <c r="D182" s="64"/>
      <c r="E182" s="109"/>
      <c r="F182" s="38"/>
      <c r="G182" s="3"/>
      <c r="H182" s="3">
        <f t="shared" si="12"/>
        <v>0</v>
      </c>
      <c r="I182" s="4"/>
      <c r="J182" s="3">
        <f t="shared" si="14"/>
        <v>0</v>
      </c>
      <c r="K182" s="132">
        <f>Eingabe!U35</f>
        <v>0</v>
      </c>
      <c r="L182" s="137">
        <f t="shared" si="13"/>
        <v>0</v>
      </c>
      <c r="M182" s="138">
        <f t="shared" si="15"/>
        <v>0</v>
      </c>
      <c r="N182" s="111"/>
      <c r="O182" s="111"/>
      <c r="P182" s="111"/>
      <c r="Q182" s="111"/>
      <c r="R182" s="111"/>
      <c r="S182" s="111"/>
      <c r="T182" s="111"/>
      <c r="U182" s="118"/>
      <c r="V182" s="119"/>
      <c r="W182" s="119"/>
      <c r="X182" s="111"/>
      <c r="Y182" s="111"/>
      <c r="Z182" s="120"/>
      <c r="AA182" s="120"/>
      <c r="AB182" s="120"/>
      <c r="AC182" s="120"/>
      <c r="AD182" s="120"/>
      <c r="AE182" s="120"/>
    </row>
    <row r="183" spans="2:31" ht="26.25" customHeight="1">
      <c r="B183" s="5" t="s">
        <v>39</v>
      </c>
      <c r="C183" s="24">
        <f>Eingabe!C36</f>
        <v>33</v>
      </c>
      <c r="D183" s="64"/>
      <c r="E183" s="109"/>
      <c r="F183" s="38"/>
      <c r="G183" s="3"/>
      <c r="H183" s="3">
        <f aca="true" t="shared" si="16" ref="H183:H200">I183-G183</f>
        <v>0</v>
      </c>
      <c r="I183" s="4"/>
      <c r="J183" s="3">
        <f t="shared" si="14"/>
        <v>0</v>
      </c>
      <c r="K183" s="132">
        <f>Eingabe!U36</f>
        <v>0</v>
      </c>
      <c r="L183" s="137">
        <f t="shared" si="13"/>
        <v>0</v>
      </c>
      <c r="M183" s="138">
        <f t="shared" si="15"/>
        <v>0</v>
      </c>
      <c r="N183" s="111"/>
      <c r="O183" s="111"/>
      <c r="P183" s="111"/>
      <c r="Q183" s="111"/>
      <c r="R183" s="111"/>
      <c r="S183" s="111"/>
      <c r="T183" s="111"/>
      <c r="U183" s="118"/>
      <c r="V183" s="119"/>
      <c r="W183" s="119"/>
      <c r="X183" s="111"/>
      <c r="Y183" s="111"/>
      <c r="Z183" s="120"/>
      <c r="AA183" s="120"/>
      <c r="AB183" s="120"/>
      <c r="AC183" s="120"/>
      <c r="AD183" s="120"/>
      <c r="AE183" s="120"/>
    </row>
    <row r="184" spans="2:31" ht="26.25" customHeight="1">
      <c r="B184" s="5" t="s">
        <v>40</v>
      </c>
      <c r="C184" s="24">
        <f>Eingabe!C37</f>
        <v>34</v>
      </c>
      <c r="D184" s="64"/>
      <c r="E184" s="109"/>
      <c r="F184" s="38"/>
      <c r="G184" s="3"/>
      <c r="H184" s="3">
        <f t="shared" si="16"/>
        <v>0</v>
      </c>
      <c r="I184" s="4"/>
      <c r="J184" s="3">
        <f t="shared" si="14"/>
        <v>0</v>
      </c>
      <c r="K184" s="132">
        <f>Eingabe!U37</f>
        <v>0</v>
      </c>
      <c r="L184" s="137">
        <f aca="true" t="shared" si="17" ref="L184:L200">$I$151-I184</f>
        <v>0</v>
      </c>
      <c r="M184" s="138">
        <f t="shared" si="15"/>
        <v>0</v>
      </c>
      <c r="N184" s="111"/>
      <c r="O184" s="111"/>
      <c r="P184" s="111"/>
      <c r="Q184" s="111"/>
      <c r="R184" s="111"/>
      <c r="S184" s="111"/>
      <c r="T184" s="111"/>
      <c r="U184" s="118"/>
      <c r="V184" s="119"/>
      <c r="W184" s="119"/>
      <c r="X184" s="111"/>
      <c r="Y184" s="111"/>
      <c r="Z184" s="120"/>
      <c r="AA184" s="120"/>
      <c r="AB184" s="120"/>
      <c r="AC184" s="120"/>
      <c r="AD184" s="120"/>
      <c r="AE184" s="120"/>
    </row>
    <row r="185" spans="2:31" ht="26.25" customHeight="1">
      <c r="B185" s="5" t="s">
        <v>41</v>
      </c>
      <c r="C185" s="24">
        <f>Eingabe!C38</f>
        <v>35</v>
      </c>
      <c r="D185" s="64"/>
      <c r="E185" s="109"/>
      <c r="F185" s="38"/>
      <c r="G185" s="3"/>
      <c r="H185" s="3">
        <f t="shared" si="16"/>
        <v>0</v>
      </c>
      <c r="I185" s="4"/>
      <c r="J185" s="3">
        <f t="shared" si="14"/>
        <v>0</v>
      </c>
      <c r="K185" s="132">
        <f>Eingabe!U38</f>
        <v>0</v>
      </c>
      <c r="L185" s="137">
        <f t="shared" si="17"/>
        <v>0</v>
      </c>
      <c r="M185" s="138">
        <f t="shared" si="15"/>
        <v>0</v>
      </c>
      <c r="N185" s="111"/>
      <c r="O185" s="111"/>
      <c r="P185" s="111"/>
      <c r="Q185" s="111"/>
      <c r="R185" s="111"/>
      <c r="S185" s="111"/>
      <c r="T185" s="111"/>
      <c r="U185" s="118"/>
      <c r="V185" s="119"/>
      <c r="W185" s="119"/>
      <c r="X185" s="111"/>
      <c r="Y185" s="111"/>
      <c r="Z185" s="120"/>
      <c r="AA185" s="120"/>
      <c r="AB185" s="120"/>
      <c r="AC185" s="120"/>
      <c r="AD185" s="120"/>
      <c r="AE185" s="120"/>
    </row>
    <row r="186" spans="2:31" ht="26.25" customHeight="1">
      <c r="B186" s="5" t="s">
        <v>42</v>
      </c>
      <c r="C186" s="24">
        <f>Eingabe!C39</f>
        <v>36</v>
      </c>
      <c r="D186" s="64"/>
      <c r="E186" s="109"/>
      <c r="F186" s="38"/>
      <c r="G186" s="3"/>
      <c r="H186" s="3">
        <f t="shared" si="16"/>
        <v>0</v>
      </c>
      <c r="I186" s="4"/>
      <c r="J186" s="3">
        <f t="shared" si="14"/>
        <v>0</v>
      </c>
      <c r="K186" s="132">
        <f>Eingabe!U39</f>
        <v>0</v>
      </c>
      <c r="L186" s="137">
        <f t="shared" si="17"/>
        <v>0</v>
      </c>
      <c r="M186" s="138">
        <f t="shared" si="15"/>
        <v>0</v>
      </c>
      <c r="N186" s="111"/>
      <c r="O186" s="111"/>
      <c r="P186" s="111"/>
      <c r="Q186" s="111"/>
      <c r="R186" s="111"/>
      <c r="S186" s="111"/>
      <c r="T186" s="111"/>
      <c r="U186" s="118"/>
      <c r="V186" s="119"/>
      <c r="W186" s="119"/>
      <c r="X186" s="111"/>
      <c r="Y186" s="111"/>
      <c r="Z186" s="120"/>
      <c r="AA186" s="120"/>
      <c r="AB186" s="120"/>
      <c r="AC186" s="120"/>
      <c r="AD186" s="120"/>
      <c r="AE186" s="120"/>
    </row>
    <row r="187" spans="2:31" ht="26.25" customHeight="1">
      <c r="B187" s="5" t="s">
        <v>43</v>
      </c>
      <c r="C187" s="24">
        <f>Eingabe!C40</f>
        <v>37</v>
      </c>
      <c r="D187" s="64"/>
      <c r="E187" s="109"/>
      <c r="F187" s="38"/>
      <c r="G187" s="3"/>
      <c r="H187" s="3">
        <f t="shared" si="16"/>
        <v>0</v>
      </c>
      <c r="I187" s="4"/>
      <c r="J187" s="3">
        <f t="shared" si="14"/>
        <v>0</v>
      </c>
      <c r="K187" s="132">
        <f>Eingabe!U40</f>
        <v>0</v>
      </c>
      <c r="L187" s="137">
        <f t="shared" si="17"/>
        <v>0</v>
      </c>
      <c r="M187" s="138">
        <f t="shared" si="15"/>
        <v>0</v>
      </c>
      <c r="N187" s="111"/>
      <c r="O187" s="111"/>
      <c r="P187" s="111"/>
      <c r="Q187" s="111"/>
      <c r="R187" s="111"/>
      <c r="S187" s="111"/>
      <c r="T187" s="111"/>
      <c r="U187" s="118"/>
      <c r="V187" s="119"/>
      <c r="W187" s="119"/>
      <c r="X187" s="111"/>
      <c r="Y187" s="111"/>
      <c r="Z187" s="120"/>
      <c r="AA187" s="120"/>
      <c r="AB187" s="120"/>
      <c r="AC187" s="120"/>
      <c r="AD187" s="120"/>
      <c r="AE187" s="120"/>
    </row>
    <row r="188" spans="2:31" ht="26.25" customHeight="1">
      <c r="B188" s="5" t="s">
        <v>44</v>
      </c>
      <c r="C188" s="24">
        <f>Eingabe!C41</f>
        <v>38</v>
      </c>
      <c r="D188" s="64"/>
      <c r="E188" s="109"/>
      <c r="F188" s="38"/>
      <c r="G188" s="3"/>
      <c r="H188" s="3">
        <f t="shared" si="16"/>
        <v>0</v>
      </c>
      <c r="I188" s="4"/>
      <c r="J188" s="3">
        <f t="shared" si="14"/>
        <v>0</v>
      </c>
      <c r="K188" s="132">
        <f>Eingabe!U41</f>
        <v>0</v>
      </c>
      <c r="L188" s="137">
        <f t="shared" si="17"/>
        <v>0</v>
      </c>
      <c r="M188" s="138">
        <f t="shared" si="15"/>
        <v>0</v>
      </c>
      <c r="N188" s="111"/>
      <c r="O188" s="111"/>
      <c r="P188" s="111"/>
      <c r="Q188" s="111"/>
      <c r="R188" s="111"/>
      <c r="S188" s="111"/>
      <c r="T188" s="111"/>
      <c r="U188" s="118"/>
      <c r="V188" s="119"/>
      <c r="W188" s="119"/>
      <c r="X188" s="111"/>
      <c r="Y188" s="111"/>
      <c r="Z188" s="120"/>
      <c r="AA188" s="120"/>
      <c r="AB188" s="120"/>
      <c r="AC188" s="120"/>
      <c r="AD188" s="120"/>
      <c r="AE188" s="120"/>
    </row>
    <row r="189" spans="2:31" ht="26.25" customHeight="1">
      <c r="B189" s="5" t="s">
        <v>45</v>
      </c>
      <c r="C189" s="24">
        <f>Eingabe!C42</f>
        <v>39</v>
      </c>
      <c r="D189" s="64"/>
      <c r="E189" s="109"/>
      <c r="F189" s="38"/>
      <c r="G189" s="3"/>
      <c r="H189" s="3">
        <f t="shared" si="16"/>
        <v>0</v>
      </c>
      <c r="I189" s="4"/>
      <c r="J189" s="3">
        <f t="shared" si="14"/>
        <v>0</v>
      </c>
      <c r="K189" s="132">
        <f>Eingabe!U42</f>
        <v>0</v>
      </c>
      <c r="L189" s="137">
        <f t="shared" si="17"/>
        <v>0</v>
      </c>
      <c r="M189" s="138">
        <f t="shared" si="15"/>
        <v>0</v>
      </c>
      <c r="N189" s="111"/>
      <c r="O189" s="111"/>
      <c r="P189" s="111"/>
      <c r="Q189" s="111"/>
      <c r="R189" s="111"/>
      <c r="S189" s="111"/>
      <c r="T189" s="111"/>
      <c r="U189" s="118"/>
      <c r="V189" s="119"/>
      <c r="W189" s="119"/>
      <c r="X189" s="111"/>
      <c r="Y189" s="111"/>
      <c r="Z189" s="120"/>
      <c r="AA189" s="120"/>
      <c r="AB189" s="120"/>
      <c r="AC189" s="120"/>
      <c r="AD189" s="120"/>
      <c r="AE189" s="120"/>
    </row>
    <row r="190" spans="2:31" ht="26.25" customHeight="1">
      <c r="B190" s="5" t="s">
        <v>46</v>
      </c>
      <c r="C190" s="24">
        <f>Eingabe!C43</f>
        <v>40</v>
      </c>
      <c r="D190" s="64"/>
      <c r="E190" s="109"/>
      <c r="F190" s="38"/>
      <c r="G190" s="3"/>
      <c r="H190" s="3">
        <f t="shared" si="16"/>
        <v>0</v>
      </c>
      <c r="I190" s="4"/>
      <c r="J190" s="3">
        <f t="shared" si="14"/>
        <v>0</v>
      </c>
      <c r="K190" s="132">
        <f>Eingabe!U43</f>
        <v>0</v>
      </c>
      <c r="L190" s="137">
        <f t="shared" si="17"/>
        <v>0</v>
      </c>
      <c r="M190" s="138">
        <f t="shared" si="15"/>
        <v>0</v>
      </c>
      <c r="N190" s="111"/>
      <c r="O190" s="111"/>
      <c r="P190" s="111"/>
      <c r="Q190" s="111"/>
      <c r="R190" s="111"/>
      <c r="S190" s="111"/>
      <c r="T190" s="111"/>
      <c r="U190" s="118"/>
      <c r="V190" s="119"/>
      <c r="W190" s="119"/>
      <c r="X190" s="111"/>
      <c r="Y190" s="111"/>
      <c r="Z190" s="120"/>
      <c r="AA190" s="120"/>
      <c r="AB190" s="120"/>
      <c r="AC190" s="120"/>
      <c r="AD190" s="120"/>
      <c r="AE190" s="120"/>
    </row>
    <row r="191" spans="2:31" ht="26.25" customHeight="1">
      <c r="B191" s="5" t="s">
        <v>47</v>
      </c>
      <c r="C191" s="24">
        <f>Eingabe!C44</f>
        <v>41</v>
      </c>
      <c r="D191" s="64"/>
      <c r="E191" s="109"/>
      <c r="F191" s="38"/>
      <c r="G191" s="3"/>
      <c r="H191" s="3">
        <f t="shared" si="16"/>
        <v>0</v>
      </c>
      <c r="I191" s="4"/>
      <c r="J191" s="3">
        <f t="shared" si="14"/>
        <v>0</v>
      </c>
      <c r="K191" s="132">
        <f>Eingabe!U44</f>
        <v>0</v>
      </c>
      <c r="L191" s="137">
        <f t="shared" si="17"/>
        <v>0</v>
      </c>
      <c r="M191" s="138">
        <f t="shared" si="15"/>
        <v>0</v>
      </c>
      <c r="N191" s="111"/>
      <c r="O191" s="111"/>
      <c r="P191" s="111"/>
      <c r="Q191" s="111"/>
      <c r="R191" s="111"/>
      <c r="S191" s="111"/>
      <c r="T191" s="111"/>
      <c r="U191" s="118"/>
      <c r="V191" s="119"/>
      <c r="W191" s="119"/>
      <c r="X191" s="111"/>
      <c r="Y191" s="111"/>
      <c r="Z191" s="120"/>
      <c r="AA191" s="120"/>
      <c r="AB191" s="120"/>
      <c r="AC191" s="120"/>
      <c r="AD191" s="120"/>
      <c r="AE191" s="120"/>
    </row>
    <row r="192" spans="2:31" ht="26.25" customHeight="1">
      <c r="B192" s="5" t="s">
        <v>48</v>
      </c>
      <c r="C192" s="24">
        <f>Eingabe!C45</f>
        <v>42</v>
      </c>
      <c r="D192" s="64"/>
      <c r="E192" s="109"/>
      <c r="F192" s="38"/>
      <c r="G192" s="3"/>
      <c r="H192" s="3">
        <f t="shared" si="16"/>
        <v>0</v>
      </c>
      <c r="I192" s="4"/>
      <c r="J192" s="3">
        <f t="shared" si="14"/>
        <v>0</v>
      </c>
      <c r="K192" s="132">
        <f>Eingabe!U45</f>
        <v>0</v>
      </c>
      <c r="L192" s="137">
        <f t="shared" si="17"/>
        <v>0</v>
      </c>
      <c r="M192" s="138">
        <f t="shared" si="15"/>
        <v>0</v>
      </c>
      <c r="N192" s="111"/>
      <c r="O192" s="111"/>
      <c r="P192" s="111"/>
      <c r="Q192" s="111"/>
      <c r="R192" s="111"/>
      <c r="S192" s="111"/>
      <c r="T192" s="111"/>
      <c r="U192" s="118"/>
      <c r="V192" s="119"/>
      <c r="W192" s="119"/>
      <c r="X192" s="111"/>
      <c r="Y192" s="111"/>
      <c r="Z192" s="120"/>
      <c r="AA192" s="120"/>
      <c r="AB192" s="120"/>
      <c r="AC192" s="120"/>
      <c r="AD192" s="120"/>
      <c r="AE192" s="120"/>
    </row>
    <row r="193" spans="2:31" ht="26.25" customHeight="1">
      <c r="B193" s="5" t="s">
        <v>49</v>
      </c>
      <c r="C193" s="24">
        <f>Eingabe!C46</f>
        <v>43</v>
      </c>
      <c r="D193" s="64"/>
      <c r="E193" s="109"/>
      <c r="F193" s="38"/>
      <c r="G193" s="3"/>
      <c r="H193" s="3">
        <f t="shared" si="16"/>
        <v>0</v>
      </c>
      <c r="I193" s="4"/>
      <c r="J193" s="3">
        <f t="shared" si="14"/>
        <v>0</v>
      </c>
      <c r="K193" s="132">
        <f>Eingabe!U46</f>
        <v>0</v>
      </c>
      <c r="L193" s="137">
        <f t="shared" si="17"/>
        <v>0</v>
      </c>
      <c r="M193" s="138">
        <f t="shared" si="15"/>
        <v>0</v>
      </c>
      <c r="N193" s="111"/>
      <c r="O193" s="111"/>
      <c r="P193" s="111"/>
      <c r="Q193" s="111"/>
      <c r="R193" s="111"/>
      <c r="S193" s="111"/>
      <c r="T193" s="111"/>
      <c r="U193" s="118"/>
      <c r="V193" s="119"/>
      <c r="W193" s="119"/>
      <c r="X193" s="111"/>
      <c r="Y193" s="111"/>
      <c r="Z193" s="120"/>
      <c r="AA193" s="120"/>
      <c r="AB193" s="120"/>
      <c r="AC193" s="120"/>
      <c r="AD193" s="120"/>
      <c r="AE193" s="120"/>
    </row>
    <row r="194" spans="2:31" ht="26.25" customHeight="1">
      <c r="B194" s="5" t="s">
        <v>50</v>
      </c>
      <c r="C194" s="24">
        <f>Eingabe!C47</f>
        <v>44</v>
      </c>
      <c r="D194" s="64"/>
      <c r="E194" s="109"/>
      <c r="F194" s="38"/>
      <c r="G194" s="3"/>
      <c r="H194" s="3">
        <f t="shared" si="16"/>
        <v>0</v>
      </c>
      <c r="I194" s="4"/>
      <c r="J194" s="3">
        <f t="shared" si="14"/>
        <v>0</v>
      </c>
      <c r="K194" s="132">
        <f>Eingabe!U47</f>
        <v>0</v>
      </c>
      <c r="L194" s="137">
        <f t="shared" si="17"/>
        <v>0</v>
      </c>
      <c r="M194" s="138">
        <f t="shared" si="15"/>
        <v>0</v>
      </c>
      <c r="N194" s="111"/>
      <c r="O194" s="111"/>
      <c r="P194" s="111"/>
      <c r="Q194" s="111"/>
      <c r="R194" s="111"/>
      <c r="S194" s="111"/>
      <c r="T194" s="111"/>
      <c r="U194" s="118"/>
      <c r="V194" s="119"/>
      <c r="W194" s="119"/>
      <c r="X194" s="111"/>
      <c r="Y194" s="111"/>
      <c r="Z194" s="120"/>
      <c r="AA194" s="120"/>
      <c r="AB194" s="120"/>
      <c r="AC194" s="120"/>
      <c r="AD194" s="120"/>
      <c r="AE194" s="120"/>
    </row>
    <row r="195" spans="2:31" ht="26.25" customHeight="1">
      <c r="B195" s="5" t="s">
        <v>51</v>
      </c>
      <c r="C195" s="24">
        <f>Eingabe!C48</f>
        <v>45</v>
      </c>
      <c r="D195" s="64"/>
      <c r="E195" s="109"/>
      <c r="F195" s="38"/>
      <c r="G195" s="3"/>
      <c r="H195" s="3">
        <f t="shared" si="16"/>
        <v>0</v>
      </c>
      <c r="I195" s="4"/>
      <c r="J195" s="3">
        <f t="shared" si="14"/>
        <v>0</v>
      </c>
      <c r="K195" s="132">
        <f>Eingabe!U48</f>
        <v>0</v>
      </c>
      <c r="L195" s="137">
        <f t="shared" si="17"/>
        <v>0</v>
      </c>
      <c r="M195" s="138">
        <f t="shared" si="15"/>
        <v>0</v>
      </c>
      <c r="N195" s="111"/>
      <c r="O195" s="111"/>
      <c r="P195" s="111"/>
      <c r="Q195" s="111"/>
      <c r="R195" s="111"/>
      <c r="S195" s="111"/>
      <c r="T195" s="111"/>
      <c r="U195" s="118"/>
      <c r="V195" s="119"/>
      <c r="W195" s="119"/>
      <c r="X195" s="111"/>
      <c r="Y195" s="111"/>
      <c r="Z195" s="120"/>
      <c r="AA195" s="120"/>
      <c r="AB195" s="120"/>
      <c r="AC195" s="120"/>
      <c r="AD195" s="120"/>
      <c r="AE195" s="120"/>
    </row>
    <row r="196" spans="2:31" ht="26.25" customHeight="1">
      <c r="B196" s="5" t="s">
        <v>52</v>
      </c>
      <c r="C196" s="24">
        <f>Eingabe!C49</f>
        <v>46</v>
      </c>
      <c r="D196" s="64"/>
      <c r="E196" s="109"/>
      <c r="F196" s="38"/>
      <c r="G196" s="3"/>
      <c r="H196" s="3">
        <f t="shared" si="16"/>
        <v>0</v>
      </c>
      <c r="I196" s="4"/>
      <c r="J196" s="3">
        <f t="shared" si="14"/>
        <v>0</v>
      </c>
      <c r="K196" s="132">
        <f>Eingabe!U49</f>
        <v>0</v>
      </c>
      <c r="L196" s="137">
        <f t="shared" si="17"/>
        <v>0</v>
      </c>
      <c r="M196" s="138">
        <f t="shared" si="15"/>
        <v>0</v>
      </c>
      <c r="N196" s="111"/>
      <c r="O196" s="111"/>
      <c r="P196" s="111"/>
      <c r="Q196" s="111"/>
      <c r="R196" s="111"/>
      <c r="S196" s="111"/>
      <c r="T196" s="111"/>
      <c r="U196" s="118"/>
      <c r="V196" s="119"/>
      <c r="W196" s="119"/>
      <c r="X196" s="111"/>
      <c r="Y196" s="111"/>
      <c r="Z196" s="120"/>
      <c r="AA196" s="120"/>
      <c r="AB196" s="120"/>
      <c r="AC196" s="120"/>
      <c r="AD196" s="120"/>
      <c r="AE196" s="120"/>
    </row>
    <row r="197" spans="2:31" ht="26.25" customHeight="1">
      <c r="B197" s="5" t="s">
        <v>53</v>
      </c>
      <c r="C197" s="24">
        <f>Eingabe!C50</f>
        <v>47</v>
      </c>
      <c r="D197" s="64"/>
      <c r="E197" s="109"/>
      <c r="F197" s="38"/>
      <c r="G197" s="3"/>
      <c r="H197" s="3">
        <f t="shared" si="16"/>
        <v>0</v>
      </c>
      <c r="I197" s="4"/>
      <c r="J197" s="3">
        <f t="shared" si="14"/>
        <v>0</v>
      </c>
      <c r="K197" s="132">
        <f>Eingabe!U50</f>
        <v>0</v>
      </c>
      <c r="L197" s="137">
        <f t="shared" si="17"/>
        <v>0</v>
      </c>
      <c r="M197" s="138">
        <f t="shared" si="15"/>
        <v>0</v>
      </c>
      <c r="N197" s="111"/>
      <c r="O197" s="111"/>
      <c r="P197" s="111"/>
      <c r="Q197" s="111"/>
      <c r="R197" s="111"/>
      <c r="S197" s="111"/>
      <c r="T197" s="111"/>
      <c r="U197" s="118"/>
      <c r="V197" s="119"/>
      <c r="W197" s="119"/>
      <c r="X197" s="111"/>
      <c r="Y197" s="111"/>
      <c r="Z197" s="120"/>
      <c r="AA197" s="120"/>
      <c r="AB197" s="120"/>
      <c r="AC197" s="120"/>
      <c r="AD197" s="120"/>
      <c r="AE197" s="120"/>
    </row>
    <row r="198" spans="2:31" ht="26.25" customHeight="1">
      <c r="B198" s="5" t="s">
        <v>54</v>
      </c>
      <c r="C198" s="24">
        <f>Eingabe!C51</f>
        <v>48</v>
      </c>
      <c r="D198" s="64"/>
      <c r="E198" s="109"/>
      <c r="F198" s="38"/>
      <c r="G198" s="3"/>
      <c r="H198" s="3">
        <f t="shared" si="16"/>
        <v>0</v>
      </c>
      <c r="I198" s="4"/>
      <c r="J198" s="3">
        <f t="shared" si="14"/>
        <v>0</v>
      </c>
      <c r="K198" s="132">
        <f>Eingabe!U51</f>
        <v>0</v>
      </c>
      <c r="L198" s="137">
        <f t="shared" si="17"/>
        <v>0</v>
      </c>
      <c r="M198" s="138">
        <f t="shared" si="15"/>
        <v>0</v>
      </c>
      <c r="N198" s="111"/>
      <c r="O198" s="111"/>
      <c r="P198" s="111"/>
      <c r="Q198" s="111"/>
      <c r="R198" s="111"/>
      <c r="S198" s="111"/>
      <c r="T198" s="111"/>
      <c r="U198" s="118"/>
      <c r="V198" s="119"/>
      <c r="W198" s="119"/>
      <c r="X198" s="111"/>
      <c r="Y198" s="111"/>
      <c r="Z198" s="120"/>
      <c r="AA198" s="120"/>
      <c r="AB198" s="120"/>
      <c r="AC198" s="120"/>
      <c r="AD198" s="120"/>
      <c r="AE198" s="120"/>
    </row>
    <row r="199" spans="2:31" ht="26.25" customHeight="1">
      <c r="B199" s="5" t="s">
        <v>55</v>
      </c>
      <c r="C199" s="24">
        <f>Eingabe!C52</f>
        <v>49</v>
      </c>
      <c r="D199" s="64"/>
      <c r="E199" s="109"/>
      <c r="F199" s="38"/>
      <c r="G199" s="3"/>
      <c r="H199" s="3">
        <f t="shared" si="16"/>
        <v>0</v>
      </c>
      <c r="I199" s="4"/>
      <c r="J199" s="3">
        <f t="shared" si="14"/>
        <v>0</v>
      </c>
      <c r="K199" s="132">
        <f>Eingabe!U52</f>
        <v>0</v>
      </c>
      <c r="L199" s="137">
        <f t="shared" si="17"/>
        <v>0</v>
      </c>
      <c r="M199" s="138">
        <f t="shared" si="15"/>
        <v>0</v>
      </c>
      <c r="N199" s="111"/>
      <c r="O199" s="111"/>
      <c r="P199" s="111"/>
      <c r="Q199" s="111"/>
      <c r="R199" s="111"/>
      <c r="S199" s="111"/>
      <c r="T199" s="111"/>
      <c r="U199" s="118"/>
      <c r="V199" s="119"/>
      <c r="W199" s="119"/>
      <c r="X199" s="111"/>
      <c r="Y199" s="111"/>
      <c r="Z199" s="120"/>
      <c r="AA199" s="120"/>
      <c r="AB199" s="120"/>
      <c r="AC199" s="120"/>
      <c r="AD199" s="120"/>
      <c r="AE199" s="120"/>
    </row>
    <row r="200" spans="2:31" ht="26.25" customHeight="1" thickBot="1">
      <c r="B200" s="10" t="s">
        <v>56</v>
      </c>
      <c r="C200" s="25">
        <f>Eingabe!C53</f>
        <v>50</v>
      </c>
      <c r="D200" s="110"/>
      <c r="F200" s="39"/>
      <c r="G200" s="11"/>
      <c r="H200" s="11">
        <f t="shared" si="16"/>
        <v>0</v>
      </c>
      <c r="I200" s="12"/>
      <c r="J200" s="11">
        <f>SUM(I200/10)</f>
        <v>0</v>
      </c>
      <c r="K200" s="140">
        <f>Eingabe!U53</f>
        <v>0</v>
      </c>
      <c r="L200" s="141">
        <f t="shared" si="17"/>
        <v>0</v>
      </c>
      <c r="M200" s="142">
        <f t="shared" si="15"/>
        <v>0</v>
      </c>
      <c r="N200" s="111"/>
      <c r="O200" s="111"/>
      <c r="P200" s="111"/>
      <c r="Q200" s="111"/>
      <c r="R200" s="111"/>
      <c r="S200" s="111"/>
      <c r="T200" s="111"/>
      <c r="U200" s="118"/>
      <c r="V200" s="119"/>
      <c r="W200" s="119"/>
      <c r="X200" s="111"/>
      <c r="Y200" s="111"/>
      <c r="Z200" s="120"/>
      <c r="AA200" s="120"/>
      <c r="AB200" s="120"/>
      <c r="AC200" s="120"/>
      <c r="AD200" s="120"/>
      <c r="AE200" s="120"/>
    </row>
    <row r="201" spans="2:31" ht="26.25" customHeight="1" thickBot="1">
      <c r="B201" s="160" t="str">
        <f>Eingabe!$B$54</f>
        <v>Punktevergabe: 30,27,25,24,23,22,21,20,19,18,17,16,15,14,13,12,11,10,9,8,7,6,5,4,3,2,1</v>
      </c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2"/>
      <c r="N201" s="111"/>
      <c r="O201" s="111"/>
      <c r="P201" s="115"/>
      <c r="R201" s="119"/>
      <c r="S201" s="118"/>
      <c r="T201" s="118"/>
      <c r="U201" s="118"/>
      <c r="V201" s="119"/>
      <c r="W201" s="119"/>
      <c r="X201" s="111"/>
      <c r="Y201" s="111"/>
      <c r="Z201" s="120"/>
      <c r="AA201" s="120"/>
      <c r="AB201" s="120"/>
      <c r="AC201" s="120"/>
      <c r="AD201" s="120"/>
      <c r="AE201" s="120"/>
    </row>
    <row r="202" spans="2:31" ht="26.25" customHeight="1">
      <c r="B202" s="111"/>
      <c r="C202" s="111"/>
      <c r="D202" s="23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S202" s="119"/>
      <c r="T202" s="118"/>
      <c r="U202" s="118"/>
      <c r="V202" s="118"/>
      <c r="W202" s="119"/>
      <c r="X202" s="119"/>
      <c r="Y202" s="111"/>
      <c r="Z202" s="111"/>
      <c r="AA202" s="120"/>
      <c r="AB202" s="120"/>
      <c r="AC202" s="120"/>
      <c r="AD202" s="120"/>
      <c r="AE202" s="120"/>
    </row>
    <row r="203" spans="2:31" ht="26.25" customHeight="1">
      <c r="B203" s="111"/>
      <c r="C203" s="156"/>
      <c r="D203" s="14"/>
      <c r="E203" s="14" t="s">
        <v>68</v>
      </c>
      <c r="F203" s="15"/>
      <c r="G203" s="111"/>
      <c r="H203" s="143" t="s">
        <v>128</v>
      </c>
      <c r="I203" s="144"/>
      <c r="J203" s="143" t="s">
        <v>129</v>
      </c>
      <c r="K203" s="111"/>
      <c r="L203" s="145">
        <v>1</v>
      </c>
      <c r="M203" s="146">
        <v>2</v>
      </c>
      <c r="N203" s="111"/>
      <c r="O203" s="118"/>
      <c r="P203" s="118"/>
      <c r="Q203" s="118"/>
      <c r="R203" s="119"/>
      <c r="S203" s="119"/>
      <c r="T203" s="111"/>
      <c r="U203" s="111"/>
      <c r="V203" s="111"/>
      <c r="W203" s="111"/>
      <c r="X203" s="111"/>
      <c r="Y203" s="111"/>
      <c r="Z203" s="111"/>
      <c r="AA203" s="120"/>
      <c r="AB203" s="120"/>
      <c r="AC203" s="120"/>
      <c r="AD203" s="120"/>
      <c r="AE203" s="120"/>
    </row>
    <row r="204" spans="2:31" ht="26.25" customHeight="1">
      <c r="B204" s="111"/>
      <c r="C204" s="156"/>
      <c r="D204" s="14"/>
      <c r="E204" s="14" t="s">
        <v>68</v>
      </c>
      <c r="F204" s="15"/>
      <c r="G204" s="111"/>
      <c r="H204" s="147" t="s">
        <v>130</v>
      </c>
      <c r="I204" s="143" t="s">
        <v>4</v>
      </c>
      <c r="J204" s="143" t="s">
        <v>131</v>
      </c>
      <c r="K204" s="111"/>
      <c r="L204" s="148">
        <v>3</v>
      </c>
      <c r="M204" s="149">
        <v>4</v>
      </c>
      <c r="N204" s="111"/>
      <c r="O204" s="118"/>
      <c r="P204" s="118"/>
      <c r="Q204" s="118"/>
      <c r="R204" s="119"/>
      <c r="S204" s="119"/>
      <c r="T204" s="111"/>
      <c r="U204" s="111"/>
      <c r="V204" s="111"/>
      <c r="W204" s="111"/>
      <c r="X204" s="111"/>
      <c r="Y204" s="111"/>
      <c r="Z204" s="111"/>
      <c r="AA204" s="120"/>
      <c r="AB204" s="120"/>
      <c r="AC204" s="120"/>
      <c r="AD204" s="120"/>
      <c r="AE204" s="120"/>
    </row>
    <row r="205" spans="2:31" ht="26.25" customHeight="1">
      <c r="B205" s="111"/>
      <c r="C205" s="156"/>
      <c r="D205" s="14"/>
      <c r="E205" s="14" t="s">
        <v>68</v>
      </c>
      <c r="F205" s="15"/>
      <c r="G205" s="111"/>
      <c r="H205" s="143" t="s">
        <v>130</v>
      </c>
      <c r="I205" s="143" t="s">
        <v>5</v>
      </c>
      <c r="J205" s="143" t="s">
        <v>131</v>
      </c>
      <c r="K205" s="111"/>
      <c r="L205" s="150">
        <v>5</v>
      </c>
      <c r="M205" s="118"/>
      <c r="N205" s="111"/>
      <c r="O205" s="118"/>
      <c r="P205" s="118"/>
      <c r="Q205" s="118"/>
      <c r="R205" s="119"/>
      <c r="S205" s="119"/>
      <c r="T205" s="111"/>
      <c r="U205" s="111"/>
      <c r="V205" s="111"/>
      <c r="W205" s="111"/>
      <c r="X205" s="111"/>
      <c r="Y205" s="111"/>
      <c r="Z205" s="111"/>
      <c r="AA205" s="120"/>
      <c r="AB205" s="120"/>
      <c r="AC205" s="120"/>
      <c r="AD205" s="120"/>
      <c r="AE205" s="120"/>
    </row>
    <row r="206" spans="2:26" ht="26.25" customHeight="1">
      <c r="B206" s="111"/>
      <c r="C206" s="26"/>
      <c r="D206" s="19"/>
      <c r="F206" s="19"/>
      <c r="G206" s="20"/>
      <c r="H206" s="21"/>
      <c r="I206" s="111"/>
      <c r="J206" s="111"/>
      <c r="K206" s="111"/>
      <c r="L206" s="111"/>
      <c r="M206" s="111"/>
      <c r="N206" s="111"/>
      <c r="O206" s="111"/>
      <c r="P206" s="111"/>
      <c r="S206" s="119"/>
      <c r="T206" s="118"/>
      <c r="U206" s="118"/>
      <c r="V206" s="118"/>
      <c r="W206" s="119"/>
      <c r="X206" s="119"/>
      <c r="Y206" s="118"/>
      <c r="Z206" s="119"/>
    </row>
    <row r="207" spans="2:26" ht="26.25" customHeight="1">
      <c r="B207" s="111"/>
      <c r="C207" s="23"/>
      <c r="D207" s="111"/>
      <c r="E207" s="23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S207" s="119"/>
      <c r="T207" s="118"/>
      <c r="U207" s="118"/>
      <c r="V207" s="118"/>
      <c r="W207" s="119"/>
      <c r="X207" s="119"/>
      <c r="Y207" s="118"/>
      <c r="Z207" s="119"/>
    </row>
    <row r="208" spans="2:14" ht="26.25" customHeight="1">
      <c r="B208" s="111"/>
      <c r="C208" s="23"/>
      <c r="D208" s="111"/>
      <c r="E208" s="23"/>
      <c r="F208" s="111"/>
      <c r="G208" s="111"/>
      <c r="H208" s="111"/>
      <c r="I208" s="111"/>
      <c r="J208" s="111"/>
      <c r="K208" s="111"/>
      <c r="L208" s="111"/>
      <c r="M208" s="111"/>
      <c r="N208" s="111"/>
    </row>
    <row r="209" ht="26.25" customHeight="1">
      <c r="C209" s="25"/>
    </row>
    <row r="210" ht="26.25" customHeight="1">
      <c r="C210" s="25"/>
    </row>
  </sheetData>
  <sheetProtection/>
  <mergeCells count="55">
    <mergeCell ref="B11:M11"/>
    <mergeCell ref="F149:F150"/>
    <mergeCell ref="K149:K150"/>
    <mergeCell ref="H89:H90"/>
    <mergeCell ref="J6:K6"/>
    <mergeCell ref="J7:K7"/>
    <mergeCell ref="J8:K9"/>
    <mergeCell ref="K89:K90"/>
    <mergeCell ref="B12:B13"/>
    <mergeCell ref="K29:K30"/>
    <mergeCell ref="F2:I2"/>
    <mergeCell ref="F3:I3"/>
    <mergeCell ref="F4:I9"/>
    <mergeCell ref="J149:J150"/>
    <mergeCell ref="H149:H150"/>
    <mergeCell ref="J89:J90"/>
    <mergeCell ref="I12:J13"/>
    <mergeCell ref="G149:G150"/>
    <mergeCell ref="F29:F30"/>
    <mergeCell ref="F89:F90"/>
    <mergeCell ref="H29:H30"/>
    <mergeCell ref="B21:M21"/>
    <mergeCell ref="J29:J30"/>
    <mergeCell ref="L12:L13"/>
    <mergeCell ref="E12:E13"/>
    <mergeCell ref="F12:F13"/>
    <mergeCell ref="G12:G13"/>
    <mergeCell ref="C12:C13"/>
    <mergeCell ref="M12:M13"/>
    <mergeCell ref="H12:H13"/>
    <mergeCell ref="D4:E4"/>
    <mergeCell ref="D5:E5"/>
    <mergeCell ref="D6:E9"/>
    <mergeCell ref="D12:D13"/>
    <mergeCell ref="K12:K13"/>
    <mergeCell ref="B201:M201"/>
    <mergeCell ref="B141:M141"/>
    <mergeCell ref="B29:B30"/>
    <mergeCell ref="C29:C30"/>
    <mergeCell ref="D29:E30"/>
    <mergeCell ref="G29:G30"/>
    <mergeCell ref="I29:I30"/>
    <mergeCell ref="B89:B90"/>
    <mergeCell ref="C89:C90"/>
    <mergeCell ref="D89:E90"/>
    <mergeCell ref="B88:M88"/>
    <mergeCell ref="B81:M81"/>
    <mergeCell ref="B28:M28"/>
    <mergeCell ref="B148:M148"/>
    <mergeCell ref="B149:B150"/>
    <mergeCell ref="C149:C150"/>
    <mergeCell ref="D149:E150"/>
    <mergeCell ref="I149:I150"/>
    <mergeCell ref="G89:G90"/>
    <mergeCell ref="I89:I90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2.57421875" style="48" customWidth="1"/>
    <col min="2" max="2" width="6.7109375" style="48" bestFit="1" customWidth="1"/>
    <col min="3" max="3" width="24.28125" style="1" bestFit="1" customWidth="1"/>
    <col min="4" max="8" width="12.140625" style="48" bestFit="1" customWidth="1"/>
    <col min="9" max="9" width="8.7109375" style="48" bestFit="1" customWidth="1"/>
    <col min="10" max="10" width="10.28125" style="48" customWidth="1"/>
    <col min="11" max="11" width="10.7109375" style="48" bestFit="1" customWidth="1"/>
    <col min="12" max="12" width="1.8515625" style="52" customWidth="1"/>
    <col min="13" max="13" width="2.00390625" style="48" customWidth="1"/>
    <col min="14" max="14" width="2.57421875" style="48" bestFit="1" customWidth="1"/>
    <col min="15" max="15" width="2.421875" style="48" bestFit="1" customWidth="1"/>
    <col min="16" max="16" width="2.140625" style="48" bestFit="1" customWidth="1"/>
    <col min="17" max="17" width="2.57421875" style="48" bestFit="1" customWidth="1"/>
    <col min="18" max="22" width="12.140625" style="48" bestFit="1" customWidth="1"/>
    <col min="23" max="23" width="8.57421875" style="48" bestFit="1" customWidth="1"/>
    <col min="24" max="24" width="10.57421875" style="48" customWidth="1"/>
    <col min="25" max="25" width="12.8515625" style="48" customWidth="1"/>
    <col min="26" max="30" width="12.140625" style="48" bestFit="1" customWidth="1"/>
    <col min="31" max="31" width="2.57421875" style="48" customWidth="1"/>
    <col min="32" max="32" width="8.7109375" style="48" bestFit="1" customWidth="1"/>
    <col min="33" max="34" width="2.140625" style="48" bestFit="1" customWidth="1"/>
    <col min="35" max="35" width="2.421875" style="48" bestFit="1" customWidth="1"/>
    <col min="36" max="36" width="9.140625" style="48" bestFit="1" customWidth="1"/>
    <col min="37" max="37" width="8.7109375" style="48" bestFit="1" customWidth="1"/>
    <col min="38" max="38" width="2.140625" style="48" bestFit="1" customWidth="1"/>
    <col min="39" max="39" width="2.421875" style="48" bestFit="1" customWidth="1"/>
    <col min="40" max="41" width="8.7109375" style="48" bestFit="1" customWidth="1"/>
    <col min="42" max="42" width="2.421875" style="48" bestFit="1" customWidth="1"/>
    <col min="43" max="43" width="8.7109375" style="48" bestFit="1" customWidth="1"/>
    <col min="44" max="44" width="9.140625" style="48" bestFit="1" customWidth="1"/>
    <col min="45" max="52" width="11.421875" style="48" customWidth="1"/>
    <col min="53" max="74" width="3.28125" style="48" customWidth="1"/>
    <col min="75" max="16384" width="11.421875" style="48" customWidth="1"/>
  </cols>
  <sheetData>
    <row r="1" spans="11:12" ht="13.5" thickBot="1">
      <c r="K1" s="52"/>
      <c r="L1" s="48"/>
    </row>
    <row r="2" spans="2:11" s="46" customFormat="1" ht="33" customHeight="1" thickBot="1">
      <c r="B2" s="227" t="s">
        <v>139</v>
      </c>
      <c r="C2" s="228"/>
      <c r="D2" s="228"/>
      <c r="E2" s="228"/>
      <c r="F2" s="228"/>
      <c r="G2" s="228"/>
      <c r="H2" s="228"/>
      <c r="I2" s="228"/>
      <c r="J2" s="229"/>
      <c r="K2" s="47"/>
    </row>
    <row r="3" spans="1:77" ht="26.25" thickBot="1">
      <c r="A3" s="53"/>
      <c r="B3" s="72" t="s">
        <v>0</v>
      </c>
      <c r="C3" s="73" t="s">
        <v>1</v>
      </c>
      <c r="D3" s="66">
        <v>42423</v>
      </c>
      <c r="E3" s="66">
        <v>42507</v>
      </c>
      <c r="F3" s="66">
        <v>42619</v>
      </c>
      <c r="G3" s="66">
        <v>42661</v>
      </c>
      <c r="H3" s="74" t="str">
        <f aca="true" t="shared" si="0" ref="H3:H34">V3</f>
        <v>Punkte</v>
      </c>
      <c r="I3" s="75" t="str">
        <f aca="true" t="shared" si="1" ref="I3:I34">W3</f>
        <v>Punkte-
schnitt</v>
      </c>
      <c r="J3" s="76" t="str">
        <f aca="true" t="shared" si="2" ref="J3:J34">X3</f>
        <v>Streicher </v>
      </c>
      <c r="K3" s="52"/>
      <c r="L3" s="48"/>
      <c r="R3" s="83">
        <f>D3</f>
        <v>42423</v>
      </c>
      <c r="S3" s="56">
        <f>E3</f>
        <v>42507</v>
      </c>
      <c r="T3" s="56">
        <f>F3</f>
        <v>42619</v>
      </c>
      <c r="U3" s="56">
        <f>G3</f>
        <v>42661</v>
      </c>
      <c r="V3" s="58" t="s">
        <v>3</v>
      </c>
      <c r="W3" s="59" t="s">
        <v>2</v>
      </c>
      <c r="X3" s="60" t="s">
        <v>107</v>
      </c>
      <c r="Y3" s="52"/>
      <c r="Z3" s="83">
        <f>R3</f>
        <v>42423</v>
      </c>
      <c r="AA3" s="56">
        <f>S3</f>
        <v>42507</v>
      </c>
      <c r="AB3" s="56">
        <f>T3</f>
        <v>42619</v>
      </c>
      <c r="AC3" s="56">
        <f>U3</f>
        <v>42661</v>
      </c>
      <c r="AF3" s="45" t="s">
        <v>104</v>
      </c>
      <c r="AG3" s="45" t="s">
        <v>101</v>
      </c>
      <c r="AH3" s="44" t="s">
        <v>102</v>
      </c>
      <c r="AI3" s="44" t="s">
        <v>103</v>
      </c>
      <c r="AJ3" s="44"/>
      <c r="AK3" s="45" t="s">
        <v>101</v>
      </c>
      <c r="AL3" s="44" t="s">
        <v>102</v>
      </c>
      <c r="AM3" s="44" t="s">
        <v>103</v>
      </c>
      <c r="AN3" s="44"/>
      <c r="AO3" s="44" t="s">
        <v>102</v>
      </c>
      <c r="AP3" s="44" t="s">
        <v>103</v>
      </c>
      <c r="AQ3" s="44"/>
      <c r="AR3" s="49"/>
      <c r="AS3" s="49"/>
      <c r="AT3" s="49"/>
      <c r="AU3" s="49"/>
      <c r="AV3" s="49"/>
      <c r="AW3" s="49"/>
      <c r="AX3" s="49"/>
      <c r="AZ3" s="78" t="s">
        <v>112</v>
      </c>
      <c r="BA3" s="78" t="s">
        <v>113</v>
      </c>
      <c r="BB3" s="78" t="s">
        <v>114</v>
      </c>
      <c r="BC3" s="78" t="s">
        <v>115</v>
      </c>
      <c r="BD3" s="77"/>
      <c r="BE3" s="78" t="s">
        <v>116</v>
      </c>
      <c r="BF3" s="78" t="s">
        <v>117</v>
      </c>
      <c r="BG3" s="78" t="s">
        <v>118</v>
      </c>
      <c r="BH3" s="78" t="s">
        <v>119</v>
      </c>
      <c r="BI3" s="77"/>
      <c r="BJ3" s="78" t="s">
        <v>120</v>
      </c>
      <c r="BK3" s="78" t="s">
        <v>121</v>
      </c>
      <c r="BL3" s="78" t="s">
        <v>122</v>
      </c>
      <c r="BM3" s="78" t="s">
        <v>123</v>
      </c>
      <c r="BN3" s="77"/>
      <c r="BO3" s="78" t="s">
        <v>124</v>
      </c>
      <c r="BP3" s="78" t="s">
        <v>125</v>
      </c>
      <c r="BQ3" s="78" t="s">
        <v>126</v>
      </c>
      <c r="BR3" s="78" t="s">
        <v>127</v>
      </c>
      <c r="BS3" s="78"/>
      <c r="BT3" s="78"/>
      <c r="BU3" s="78"/>
      <c r="BV3" s="78" t="s">
        <v>7</v>
      </c>
      <c r="BW3" s="78" t="s">
        <v>8</v>
      </c>
      <c r="BX3" s="78" t="s">
        <v>9</v>
      </c>
      <c r="BY3" s="48">
        <v>4</v>
      </c>
    </row>
    <row r="4" spans="1:77" ht="18">
      <c r="A4" s="53"/>
      <c r="B4" s="68">
        <v>1</v>
      </c>
      <c r="C4" s="55" t="s">
        <v>74</v>
      </c>
      <c r="D4" s="28">
        <v>1</v>
      </c>
      <c r="E4" s="28"/>
      <c r="F4" s="28"/>
      <c r="G4" s="28"/>
      <c r="H4" s="65">
        <f t="shared" si="0"/>
        <v>30</v>
      </c>
      <c r="I4" s="65">
        <f t="shared" si="1"/>
        <v>30</v>
      </c>
      <c r="J4" s="67">
        <f t="shared" si="2"/>
        <v>0</v>
      </c>
      <c r="K4" s="52"/>
      <c r="L4" s="48"/>
      <c r="R4" s="79">
        <f>IF(BV4&gt;0,BV4,0)</f>
        <v>30</v>
      </c>
      <c r="S4" s="79">
        <f>IF(BW4&gt;0,BW4,0)</f>
        <v>0</v>
      </c>
      <c r="T4" s="79">
        <f>IF(BX4&gt;0,BX4,0)</f>
        <v>0</v>
      </c>
      <c r="U4" s="79">
        <f>IF(BY4&gt;0,BY4,0)</f>
        <v>0</v>
      </c>
      <c r="V4" s="80">
        <f aca="true" t="shared" si="3" ref="V4:V35">SUM(R4:U4)</f>
        <v>30</v>
      </c>
      <c r="W4" s="81">
        <f aca="true" t="shared" si="4" ref="W4:W35">AVERAGE(Z4:AC4)</f>
        <v>30</v>
      </c>
      <c r="X4" s="82">
        <f aca="true" t="shared" si="5" ref="X4:X35">IF(AR4&gt;999999,R4,IF(AR4&gt;99999,S4,IF(AR4&gt;9999,T4,U4)))</f>
        <v>0</v>
      </c>
      <c r="Y4" s="85"/>
      <c r="Z4" s="79">
        <f aca="true" t="shared" si="6" ref="Z4:Z35">IF(R4&gt;0,R4," ")</f>
        <v>30</v>
      </c>
      <c r="AA4" s="79" t="str">
        <f aca="true" t="shared" si="7" ref="AA4:AA35">IF(S4&gt;0,S4," ")</f>
        <v> </v>
      </c>
      <c r="AB4" s="79" t="str">
        <f aca="true" t="shared" si="8" ref="AB4:AB35">IF(T4&gt;0,T4," ")</f>
        <v> </v>
      </c>
      <c r="AC4" s="79" t="str">
        <f aca="true" t="shared" si="9" ref="AC4:AC35">IF(U4&gt;0,U4," ")</f>
        <v> </v>
      </c>
      <c r="AF4" s="103">
        <f>SUM(AG4:AI4)</f>
        <v>0</v>
      </c>
      <c r="AG4" s="44">
        <f>IF(BV4&lt;=BW4,1,0)</f>
        <v>0</v>
      </c>
      <c r="AH4" s="44">
        <f>IF(BV4&lt;=BX4,1,0)</f>
        <v>0</v>
      </c>
      <c r="AI4" s="44">
        <f>IF(BV4&lt;=BY4,1,0)</f>
        <v>0</v>
      </c>
      <c r="AJ4" s="105">
        <f>IF(AF4=3,1000000,0)</f>
        <v>0</v>
      </c>
      <c r="AK4" s="104">
        <f>SUM(AL4:AM4)</f>
        <v>2</v>
      </c>
      <c r="AL4" s="44">
        <f>IF(BW4&lt;=BX4,1,0)</f>
        <v>1</v>
      </c>
      <c r="AM4" s="44">
        <f>IF(BW4&lt;=BY4,1,0)</f>
        <v>1</v>
      </c>
      <c r="AN4" s="106">
        <f>IF(AK4=2,100000,0)</f>
        <v>100000</v>
      </c>
      <c r="AO4" s="103">
        <f>SUM(AP4:AP4)</f>
        <v>1</v>
      </c>
      <c r="AP4" s="44">
        <f>IF(BX4&lt;=BY4,1,0)</f>
        <v>1</v>
      </c>
      <c r="AQ4" s="105">
        <f>IF(AO4=1,10000,0)</f>
        <v>10000</v>
      </c>
      <c r="AR4" s="107">
        <f>SUM(AJ4+AN4+AQ4)</f>
        <v>110000</v>
      </c>
      <c r="AS4" s="30" t="s">
        <v>69</v>
      </c>
      <c r="AT4" s="50">
        <f>SUM('SA 2016 Gruppe 5'!O14-'SA 2016 Gruppe 5'!B14)</f>
        <v>-1</v>
      </c>
      <c r="AU4" s="35" t="s">
        <v>61</v>
      </c>
      <c r="AV4" s="32" t="s">
        <v>70</v>
      </c>
      <c r="AW4" s="33" t="s">
        <v>71</v>
      </c>
      <c r="AX4" s="51" t="s">
        <v>72</v>
      </c>
      <c r="AZ4" s="48">
        <f aca="true" t="shared" si="10" ref="AZ4:AZ35">IF(D4=1,30,IF(D4=2,27,IF(D4=3,25,IF(D4=4,24,IF(D4=5,23,IF(D4=6,22,IF(D4=7,21,IF(D4=8,20,0))))))))</f>
        <v>30</v>
      </c>
      <c r="BA4" s="48">
        <f aca="true" t="shared" si="11" ref="BA4:BA35">IF(E4=1,30,IF(E4=2,27,IF(E4=3,25,IF(E4=4,24,IF(E4=5,23,IF(E4=6,22,IF(E4=7,21,IF(E4=8,20,0))))))))</f>
        <v>0</v>
      </c>
      <c r="BB4" s="48">
        <f aca="true" t="shared" si="12" ref="BB4:BB35">IF(F4=1,30,IF(F4=2,27,IF(F4=3,25,IF(F4=4,24,IF(F4=5,23,IF(F4=6,22,IF(F4=7,21,IF(F4=8,20,0))))))))</f>
        <v>0</v>
      </c>
      <c r="BC4" s="48">
        <f aca="true" t="shared" si="13" ref="BC4:BC35">IF(G4=1,30,IF(G4=2,27,IF(G4=3,25,IF(G4=4,24,IF(G4=5,23,IF(G4=6,22,IF(G4=7,21,IF(G4=8,20,0))))))))</f>
        <v>0</v>
      </c>
      <c r="BE4" s="48">
        <f aca="true" t="shared" si="14" ref="BE4:BE35">IF(D4=9,19,IF(D4=10,18,IF(D4=11,17,IF(D4=12,16,IF(D4=13,15,IF(D4=14,14,IF(D4=15,13,IF(D4=16,12,0))))))))</f>
        <v>0</v>
      </c>
      <c r="BF4" s="48">
        <f aca="true" t="shared" si="15" ref="BF4:BF35">IF(E4=9,19,IF(E4=10,18,IF(E4=11,17,IF(E4=12,16,IF(E4=13,15,IF(E4=14,14,IF(E4=15,13,IF(E4=16,12,0))))))))</f>
        <v>0</v>
      </c>
      <c r="BG4" s="48">
        <f aca="true" t="shared" si="16" ref="BG4:BG35">IF(F4=9,19,IF(F4=10,18,IF(F4=11,17,IF(F4=12,16,IF(F4=13,15,IF(F4=14,14,IF(F4=15,13,IF(F4=16,12,0))))))))</f>
        <v>0</v>
      </c>
      <c r="BH4" s="48">
        <f aca="true" t="shared" si="17" ref="BH4:BH35">IF(G4=9,19,IF(G4=10,18,IF(G4=11,17,IF(G4=12,16,IF(G4=13,15,IF(G4=14,14,IF(G4=15,13,IF(G4=16,12,0))))))))</f>
        <v>0</v>
      </c>
      <c r="BJ4" s="48">
        <f aca="true" t="shared" si="18" ref="BJ4:BJ35">IF(D4=17,11,IF(D4=18,10,IF(D4=19,9,IF(D4=20,8,IF(D4=21,7,IF(D4=22,6,IF(D4=23,5,IF(D4=24,4,0))))))))</f>
        <v>0</v>
      </c>
      <c r="BK4" s="48">
        <f aca="true" t="shared" si="19" ref="BK4:BK35">IF(E4=17,11,IF(E4=18,10,IF(E4=19,9,IF(E4=20,8,IF(E4=21,7,IF(E4=22,6,IF(E4=23,5,IF(E4=24,4,0))))))))</f>
        <v>0</v>
      </c>
      <c r="BL4" s="48">
        <f aca="true" t="shared" si="20" ref="BL4:BL35">IF(F4=17,11,IF(F4=18,10,IF(F4=19,9,IF(F4=20,8,IF(F4=21,7,IF(F4=22,6,IF(F4=23,5,IF(F4=24,4,0))))))))</f>
        <v>0</v>
      </c>
      <c r="BM4" s="48">
        <f aca="true" t="shared" si="21" ref="BM4:BM35">IF(G4=17,11,IF(G4=18,10,IF(G4=19,9,IF(G4=20,8,IF(G4=21,7,IF(G4=22,6,IF(G4=23,5,IF(G4=24,4,0))))))))</f>
        <v>0</v>
      </c>
      <c r="BO4" s="48">
        <f aca="true" t="shared" si="22" ref="BO4:BO35">IF(D4=25,3,IF(D4=26,2,IF(D4=27,1,0)))</f>
        <v>0</v>
      </c>
      <c r="BP4" s="48">
        <f aca="true" t="shared" si="23" ref="BP4:BP35">IF(E4=25,3,IF(E4=26,2,IF(E4=27,1,0)))</f>
        <v>0</v>
      </c>
      <c r="BQ4" s="48">
        <f aca="true" t="shared" si="24" ref="BQ4:BQ35">IF(F4=25,3,IF(F4=26,2,IF(F4=27,1,0)))</f>
        <v>0</v>
      </c>
      <c r="BR4" s="48">
        <f aca="true" t="shared" si="25" ref="BR4:BR35">IF(G4=25,3,IF(G4=26,2,IF(G4=27,1,0)))</f>
        <v>0</v>
      </c>
      <c r="BV4" s="48">
        <f aca="true" t="shared" si="26" ref="BV4:BV35">SUM(AZ4+BE4+BJ4+BO4)</f>
        <v>30</v>
      </c>
      <c r="BW4" s="48">
        <f aca="true" t="shared" si="27" ref="BW4:BW35">SUM(BA4+BF4+BK4+BP4)</f>
        <v>0</v>
      </c>
      <c r="BX4" s="48">
        <f aca="true" t="shared" si="28" ref="BX4:BX35">SUM(BB4+BG4+BL4+BQ4)</f>
        <v>0</v>
      </c>
      <c r="BY4" s="48">
        <f aca="true" t="shared" si="29" ref="BY4:BY35">SUM(BC4+BH4+BM4+BR4)</f>
        <v>0</v>
      </c>
    </row>
    <row r="5" spans="1:77" ht="18">
      <c r="A5" s="53"/>
      <c r="B5" s="68">
        <v>2</v>
      </c>
      <c r="C5" s="2" t="s">
        <v>75</v>
      </c>
      <c r="D5" s="29">
        <v>2</v>
      </c>
      <c r="E5" s="29"/>
      <c r="F5" s="29"/>
      <c r="G5" s="29"/>
      <c r="H5" s="65">
        <f t="shared" si="0"/>
        <v>27</v>
      </c>
      <c r="I5" s="65">
        <f t="shared" si="1"/>
        <v>27</v>
      </c>
      <c r="J5" s="67">
        <f t="shared" si="2"/>
        <v>0</v>
      </c>
      <c r="K5" s="52"/>
      <c r="L5" s="48"/>
      <c r="R5" s="79">
        <f aca="true" t="shared" si="30" ref="R5:R53">IF(BV5&gt;0,BV5,0)</f>
        <v>27</v>
      </c>
      <c r="S5" s="79">
        <f aca="true" t="shared" si="31" ref="S5:S53">IF(BW5&gt;0,BW5,0)</f>
        <v>0</v>
      </c>
      <c r="T5" s="79">
        <f aca="true" t="shared" si="32" ref="T5:T53">IF(BX5&gt;0,BX5,0)</f>
        <v>0</v>
      </c>
      <c r="U5" s="79">
        <f aca="true" t="shared" si="33" ref="U5:U53">IF(BY5&gt;0,BY5,0)</f>
        <v>0</v>
      </c>
      <c r="V5" s="57">
        <f t="shared" si="3"/>
        <v>27</v>
      </c>
      <c r="W5" s="81">
        <f t="shared" si="4"/>
        <v>27</v>
      </c>
      <c r="X5" s="82">
        <f t="shared" si="5"/>
        <v>0</v>
      </c>
      <c r="Y5" s="85"/>
      <c r="Z5" s="79">
        <f t="shared" si="6"/>
        <v>27</v>
      </c>
      <c r="AA5" s="79" t="str">
        <f t="shared" si="7"/>
        <v> </v>
      </c>
      <c r="AB5" s="79" t="str">
        <f t="shared" si="8"/>
        <v> </v>
      </c>
      <c r="AC5" s="79" t="str">
        <f t="shared" si="9"/>
        <v> </v>
      </c>
      <c r="AF5" s="103">
        <f aca="true" t="shared" si="34" ref="AF5:AF53">SUM(AG5:AI5)</f>
        <v>0</v>
      </c>
      <c r="AG5" s="44">
        <f aca="true" t="shared" si="35" ref="AG5:AG53">IF(BV5&lt;=BW5,1,0)</f>
        <v>0</v>
      </c>
      <c r="AH5" s="44">
        <f aca="true" t="shared" si="36" ref="AH5:AH53">IF(BV5&lt;=BX5,1,0)</f>
        <v>0</v>
      </c>
      <c r="AI5" s="44">
        <f aca="true" t="shared" si="37" ref="AI5:AI53">IF(BV5&lt;=BY5,1,0)</f>
        <v>0</v>
      </c>
      <c r="AJ5" s="105">
        <f aca="true" t="shared" si="38" ref="AJ5:AJ53">IF(AF5=3,1000000,0)</f>
        <v>0</v>
      </c>
      <c r="AK5" s="104">
        <f aca="true" t="shared" si="39" ref="AK5:AK53">SUM(AL5:AM5)</f>
        <v>2</v>
      </c>
      <c r="AL5" s="44">
        <f aca="true" t="shared" si="40" ref="AL5:AL53">IF(BW5&lt;=BX5,1,0)</f>
        <v>1</v>
      </c>
      <c r="AM5" s="44">
        <f aca="true" t="shared" si="41" ref="AM5:AM53">IF(BW5&lt;=BY5,1,0)</f>
        <v>1</v>
      </c>
      <c r="AN5" s="106">
        <f aca="true" t="shared" si="42" ref="AN5:AN53">IF(AK5=2,100000,0)</f>
        <v>100000</v>
      </c>
      <c r="AO5" s="103">
        <f aca="true" t="shared" si="43" ref="AO5:AO53">SUM(AP5:AP5)</f>
        <v>1</v>
      </c>
      <c r="AP5" s="44">
        <f aca="true" t="shared" si="44" ref="AP5:AP53">IF(BX5&lt;=BY5,1,0)</f>
        <v>1</v>
      </c>
      <c r="AQ5" s="105">
        <f aca="true" t="shared" si="45" ref="AQ5:AQ53">IF(AO5=1,10000,0)</f>
        <v>10000</v>
      </c>
      <c r="AR5" s="107">
        <f aca="true" t="shared" si="46" ref="AR5:AR53">SUM(AJ5+AN5+AQ5)</f>
        <v>110000</v>
      </c>
      <c r="AS5" s="30" t="s">
        <v>69</v>
      </c>
      <c r="AT5" s="50">
        <f>SUM('SA 2016 Gruppe 5'!O15-'SA 2016 Gruppe 5'!B15)</f>
        <v>-2</v>
      </c>
      <c r="AU5" s="31" t="s">
        <v>61</v>
      </c>
      <c r="AV5" s="32" t="s">
        <v>70</v>
      </c>
      <c r="AW5" s="33" t="s">
        <v>71</v>
      </c>
      <c r="AX5" s="51" t="s">
        <v>72</v>
      </c>
      <c r="AZ5" s="48">
        <f t="shared" si="10"/>
        <v>27</v>
      </c>
      <c r="BA5" s="48">
        <f t="shared" si="11"/>
        <v>0</v>
      </c>
      <c r="BB5" s="48">
        <f t="shared" si="12"/>
        <v>0</v>
      </c>
      <c r="BC5" s="48">
        <f t="shared" si="13"/>
        <v>0</v>
      </c>
      <c r="BE5" s="48">
        <f t="shared" si="14"/>
        <v>0</v>
      </c>
      <c r="BF5" s="48">
        <f t="shared" si="15"/>
        <v>0</v>
      </c>
      <c r="BG5" s="48">
        <f t="shared" si="16"/>
        <v>0</v>
      </c>
      <c r="BH5" s="48">
        <f t="shared" si="17"/>
        <v>0</v>
      </c>
      <c r="BJ5" s="48">
        <f t="shared" si="18"/>
        <v>0</v>
      </c>
      <c r="BK5" s="48">
        <f t="shared" si="19"/>
        <v>0</v>
      </c>
      <c r="BL5" s="48">
        <f t="shared" si="20"/>
        <v>0</v>
      </c>
      <c r="BM5" s="48">
        <f t="shared" si="21"/>
        <v>0</v>
      </c>
      <c r="BO5" s="48">
        <f t="shared" si="22"/>
        <v>0</v>
      </c>
      <c r="BP5" s="48">
        <f t="shared" si="23"/>
        <v>0</v>
      </c>
      <c r="BQ5" s="48">
        <f t="shared" si="24"/>
        <v>0</v>
      </c>
      <c r="BR5" s="48">
        <f t="shared" si="25"/>
        <v>0</v>
      </c>
      <c r="BV5" s="48">
        <f t="shared" si="26"/>
        <v>27</v>
      </c>
      <c r="BW5" s="48">
        <f t="shared" si="27"/>
        <v>0</v>
      </c>
      <c r="BX5" s="48">
        <f t="shared" si="28"/>
        <v>0</v>
      </c>
      <c r="BY5" s="48">
        <f t="shared" si="29"/>
        <v>0</v>
      </c>
    </row>
    <row r="6" spans="1:77" ht="18">
      <c r="A6" s="53"/>
      <c r="B6" s="68">
        <v>3</v>
      </c>
      <c r="C6" s="55" t="s">
        <v>80</v>
      </c>
      <c r="D6" s="28">
        <v>4</v>
      </c>
      <c r="E6" s="28"/>
      <c r="F6" s="28"/>
      <c r="G6" s="28"/>
      <c r="H6" s="65">
        <f t="shared" si="0"/>
        <v>24</v>
      </c>
      <c r="I6" s="65">
        <f t="shared" si="1"/>
        <v>24</v>
      </c>
      <c r="J6" s="67">
        <f t="shared" si="2"/>
        <v>0</v>
      </c>
      <c r="K6" s="52"/>
      <c r="L6" s="48"/>
      <c r="R6" s="79">
        <f t="shared" si="30"/>
        <v>24</v>
      </c>
      <c r="S6" s="79">
        <f t="shared" si="31"/>
        <v>0</v>
      </c>
      <c r="T6" s="79">
        <f t="shared" si="32"/>
        <v>0</v>
      </c>
      <c r="U6" s="79">
        <f t="shared" si="33"/>
        <v>0</v>
      </c>
      <c r="V6" s="57">
        <f t="shared" si="3"/>
        <v>24</v>
      </c>
      <c r="W6" s="81">
        <f t="shared" si="4"/>
        <v>24</v>
      </c>
      <c r="X6" s="82">
        <f t="shared" si="5"/>
        <v>0</v>
      </c>
      <c r="Y6" s="85"/>
      <c r="Z6" s="79">
        <f t="shared" si="6"/>
        <v>24</v>
      </c>
      <c r="AA6" s="79" t="str">
        <f t="shared" si="7"/>
        <v> </v>
      </c>
      <c r="AB6" s="79" t="str">
        <f t="shared" si="8"/>
        <v> </v>
      </c>
      <c r="AC6" s="79" t="str">
        <f t="shared" si="9"/>
        <v> </v>
      </c>
      <c r="AF6" s="103">
        <f t="shared" si="34"/>
        <v>0</v>
      </c>
      <c r="AG6" s="44">
        <f t="shared" si="35"/>
        <v>0</v>
      </c>
      <c r="AH6" s="44">
        <f t="shared" si="36"/>
        <v>0</v>
      </c>
      <c r="AI6" s="44">
        <f t="shared" si="37"/>
        <v>0</v>
      </c>
      <c r="AJ6" s="105">
        <f t="shared" si="38"/>
        <v>0</v>
      </c>
      <c r="AK6" s="104">
        <f t="shared" si="39"/>
        <v>2</v>
      </c>
      <c r="AL6" s="44">
        <f t="shared" si="40"/>
        <v>1</v>
      </c>
      <c r="AM6" s="44">
        <f t="shared" si="41"/>
        <v>1</v>
      </c>
      <c r="AN6" s="106">
        <f t="shared" si="42"/>
        <v>100000</v>
      </c>
      <c r="AO6" s="103">
        <f t="shared" si="43"/>
        <v>1</v>
      </c>
      <c r="AP6" s="44">
        <f t="shared" si="44"/>
        <v>1</v>
      </c>
      <c r="AQ6" s="105">
        <f t="shared" si="45"/>
        <v>10000</v>
      </c>
      <c r="AR6" s="107">
        <f t="shared" si="46"/>
        <v>110000</v>
      </c>
      <c r="AS6" s="30" t="s">
        <v>69</v>
      </c>
      <c r="AT6" s="50">
        <f>SUM('SA 2016 Gruppe 5'!O16-'SA 2016 Gruppe 5'!B16)</f>
        <v>-3</v>
      </c>
      <c r="AU6" s="31" t="s">
        <v>61</v>
      </c>
      <c r="AV6" s="32" t="s">
        <v>70</v>
      </c>
      <c r="AW6" s="33" t="s">
        <v>71</v>
      </c>
      <c r="AX6" s="51" t="s">
        <v>72</v>
      </c>
      <c r="AZ6" s="48">
        <f t="shared" si="10"/>
        <v>24</v>
      </c>
      <c r="BA6" s="48">
        <f t="shared" si="11"/>
        <v>0</v>
      </c>
      <c r="BB6" s="48">
        <f t="shared" si="12"/>
        <v>0</v>
      </c>
      <c r="BC6" s="48">
        <f t="shared" si="13"/>
        <v>0</v>
      </c>
      <c r="BE6" s="48">
        <f t="shared" si="14"/>
        <v>0</v>
      </c>
      <c r="BF6" s="48">
        <f t="shared" si="15"/>
        <v>0</v>
      </c>
      <c r="BG6" s="48">
        <f t="shared" si="16"/>
        <v>0</v>
      </c>
      <c r="BH6" s="48">
        <f t="shared" si="17"/>
        <v>0</v>
      </c>
      <c r="BJ6" s="48">
        <f t="shared" si="18"/>
        <v>0</v>
      </c>
      <c r="BK6" s="48">
        <f t="shared" si="19"/>
        <v>0</v>
      </c>
      <c r="BL6" s="48">
        <f t="shared" si="20"/>
        <v>0</v>
      </c>
      <c r="BM6" s="48">
        <f t="shared" si="21"/>
        <v>0</v>
      </c>
      <c r="BO6" s="48">
        <f t="shared" si="22"/>
        <v>0</v>
      </c>
      <c r="BP6" s="48">
        <f t="shared" si="23"/>
        <v>0</v>
      </c>
      <c r="BQ6" s="48">
        <f t="shared" si="24"/>
        <v>0</v>
      </c>
      <c r="BR6" s="48">
        <f t="shared" si="25"/>
        <v>0</v>
      </c>
      <c r="BV6" s="48">
        <f t="shared" si="26"/>
        <v>24</v>
      </c>
      <c r="BW6" s="48">
        <f t="shared" si="27"/>
        <v>0</v>
      </c>
      <c r="BX6" s="48">
        <f t="shared" si="28"/>
        <v>0</v>
      </c>
      <c r="BY6" s="48">
        <f t="shared" si="29"/>
        <v>0</v>
      </c>
    </row>
    <row r="7" spans="1:77" ht="18">
      <c r="A7" s="53"/>
      <c r="B7" s="68">
        <v>4</v>
      </c>
      <c r="C7" s="2" t="s">
        <v>78</v>
      </c>
      <c r="D7" s="29">
        <v>3</v>
      </c>
      <c r="E7" s="29"/>
      <c r="F7" s="29"/>
      <c r="G7" s="29"/>
      <c r="H7" s="65">
        <f t="shared" si="0"/>
        <v>25</v>
      </c>
      <c r="I7" s="65">
        <f t="shared" si="1"/>
        <v>25</v>
      </c>
      <c r="J7" s="67">
        <f t="shared" si="2"/>
        <v>0</v>
      </c>
      <c r="K7" s="52"/>
      <c r="L7" s="48"/>
      <c r="R7" s="79">
        <f t="shared" si="30"/>
        <v>25</v>
      </c>
      <c r="S7" s="79">
        <f t="shared" si="31"/>
        <v>0</v>
      </c>
      <c r="T7" s="79">
        <f t="shared" si="32"/>
        <v>0</v>
      </c>
      <c r="U7" s="79">
        <f t="shared" si="33"/>
        <v>0</v>
      </c>
      <c r="V7" s="57">
        <f t="shared" si="3"/>
        <v>25</v>
      </c>
      <c r="W7" s="81">
        <f t="shared" si="4"/>
        <v>25</v>
      </c>
      <c r="X7" s="82">
        <f t="shared" si="5"/>
        <v>0</v>
      </c>
      <c r="Y7" s="85"/>
      <c r="Z7" s="79">
        <f t="shared" si="6"/>
        <v>25</v>
      </c>
      <c r="AA7" s="79" t="str">
        <f t="shared" si="7"/>
        <v> </v>
      </c>
      <c r="AB7" s="79" t="str">
        <f t="shared" si="8"/>
        <v> </v>
      </c>
      <c r="AC7" s="79" t="str">
        <f t="shared" si="9"/>
        <v> </v>
      </c>
      <c r="AF7" s="103">
        <f t="shared" si="34"/>
        <v>0</v>
      </c>
      <c r="AG7" s="44">
        <f t="shared" si="35"/>
        <v>0</v>
      </c>
      <c r="AH7" s="44">
        <f t="shared" si="36"/>
        <v>0</v>
      </c>
      <c r="AI7" s="44">
        <f t="shared" si="37"/>
        <v>0</v>
      </c>
      <c r="AJ7" s="105">
        <f t="shared" si="38"/>
        <v>0</v>
      </c>
      <c r="AK7" s="104">
        <f t="shared" si="39"/>
        <v>2</v>
      </c>
      <c r="AL7" s="44">
        <f t="shared" si="40"/>
        <v>1</v>
      </c>
      <c r="AM7" s="44">
        <f t="shared" si="41"/>
        <v>1</v>
      </c>
      <c r="AN7" s="106">
        <f t="shared" si="42"/>
        <v>100000</v>
      </c>
      <c r="AO7" s="103">
        <f t="shared" si="43"/>
        <v>1</v>
      </c>
      <c r="AP7" s="44">
        <f t="shared" si="44"/>
        <v>1</v>
      </c>
      <c r="AQ7" s="105">
        <f t="shared" si="45"/>
        <v>10000</v>
      </c>
      <c r="AR7" s="107">
        <f t="shared" si="46"/>
        <v>110000</v>
      </c>
      <c r="AS7" s="30" t="s">
        <v>69</v>
      </c>
      <c r="AT7" s="50">
        <f>SUM('SA 2016 Gruppe 5'!O17-'SA 2016 Gruppe 5'!B17)</f>
        <v>-4</v>
      </c>
      <c r="AU7" s="31" t="s">
        <v>61</v>
      </c>
      <c r="AV7" s="32" t="s">
        <v>70</v>
      </c>
      <c r="AW7" s="33" t="s">
        <v>71</v>
      </c>
      <c r="AX7" s="51" t="s">
        <v>72</v>
      </c>
      <c r="AZ7" s="48">
        <f t="shared" si="10"/>
        <v>25</v>
      </c>
      <c r="BA7" s="48">
        <f t="shared" si="11"/>
        <v>0</v>
      </c>
      <c r="BB7" s="48">
        <f t="shared" si="12"/>
        <v>0</v>
      </c>
      <c r="BC7" s="48">
        <f t="shared" si="13"/>
        <v>0</v>
      </c>
      <c r="BE7" s="48">
        <f t="shared" si="14"/>
        <v>0</v>
      </c>
      <c r="BF7" s="48">
        <f t="shared" si="15"/>
        <v>0</v>
      </c>
      <c r="BG7" s="48">
        <f t="shared" si="16"/>
        <v>0</v>
      </c>
      <c r="BH7" s="48">
        <f t="shared" si="17"/>
        <v>0</v>
      </c>
      <c r="BJ7" s="48">
        <f t="shared" si="18"/>
        <v>0</v>
      </c>
      <c r="BK7" s="48">
        <f t="shared" si="19"/>
        <v>0</v>
      </c>
      <c r="BL7" s="48">
        <f t="shared" si="20"/>
        <v>0</v>
      </c>
      <c r="BM7" s="48">
        <f t="shared" si="21"/>
        <v>0</v>
      </c>
      <c r="BO7" s="48">
        <f t="shared" si="22"/>
        <v>0</v>
      </c>
      <c r="BP7" s="48">
        <f t="shared" si="23"/>
        <v>0</v>
      </c>
      <c r="BQ7" s="48">
        <f t="shared" si="24"/>
        <v>0</v>
      </c>
      <c r="BR7" s="48">
        <f t="shared" si="25"/>
        <v>0</v>
      </c>
      <c r="BV7" s="48">
        <f t="shared" si="26"/>
        <v>25</v>
      </c>
      <c r="BW7" s="48">
        <f t="shared" si="27"/>
        <v>0</v>
      </c>
      <c r="BX7" s="48">
        <f t="shared" si="28"/>
        <v>0</v>
      </c>
      <c r="BY7" s="48">
        <f t="shared" si="29"/>
        <v>0</v>
      </c>
    </row>
    <row r="8" spans="1:77" ht="18">
      <c r="A8" s="53"/>
      <c r="B8" s="68">
        <v>5</v>
      </c>
      <c r="C8" s="55" t="s">
        <v>79</v>
      </c>
      <c r="D8" s="28">
        <v>5</v>
      </c>
      <c r="E8" s="28"/>
      <c r="F8" s="28"/>
      <c r="G8" s="28"/>
      <c r="H8" s="65">
        <f t="shared" si="0"/>
        <v>23</v>
      </c>
      <c r="I8" s="65">
        <f t="shared" si="1"/>
        <v>23</v>
      </c>
      <c r="J8" s="67">
        <f t="shared" si="2"/>
        <v>0</v>
      </c>
      <c r="K8" s="52"/>
      <c r="L8" s="48"/>
      <c r="R8" s="79">
        <f t="shared" si="30"/>
        <v>23</v>
      </c>
      <c r="S8" s="79">
        <f t="shared" si="31"/>
        <v>0</v>
      </c>
      <c r="T8" s="79">
        <f t="shared" si="32"/>
        <v>0</v>
      </c>
      <c r="U8" s="79">
        <f t="shared" si="33"/>
        <v>0</v>
      </c>
      <c r="V8" s="57">
        <f t="shared" si="3"/>
        <v>23</v>
      </c>
      <c r="W8" s="81">
        <f t="shared" si="4"/>
        <v>23</v>
      </c>
      <c r="X8" s="82">
        <f t="shared" si="5"/>
        <v>0</v>
      </c>
      <c r="Y8" s="85"/>
      <c r="Z8" s="79">
        <f t="shared" si="6"/>
        <v>23</v>
      </c>
      <c r="AA8" s="79" t="str">
        <f t="shared" si="7"/>
        <v> </v>
      </c>
      <c r="AB8" s="79" t="str">
        <f t="shared" si="8"/>
        <v> </v>
      </c>
      <c r="AC8" s="79" t="str">
        <f t="shared" si="9"/>
        <v> </v>
      </c>
      <c r="AF8" s="103">
        <f t="shared" si="34"/>
        <v>0</v>
      </c>
      <c r="AG8" s="44">
        <f t="shared" si="35"/>
        <v>0</v>
      </c>
      <c r="AH8" s="44">
        <f t="shared" si="36"/>
        <v>0</v>
      </c>
      <c r="AI8" s="44">
        <f t="shared" si="37"/>
        <v>0</v>
      </c>
      <c r="AJ8" s="105">
        <f t="shared" si="38"/>
        <v>0</v>
      </c>
      <c r="AK8" s="104">
        <f t="shared" si="39"/>
        <v>2</v>
      </c>
      <c r="AL8" s="44">
        <f t="shared" si="40"/>
        <v>1</v>
      </c>
      <c r="AM8" s="44">
        <f t="shared" si="41"/>
        <v>1</v>
      </c>
      <c r="AN8" s="106">
        <f t="shared" si="42"/>
        <v>100000</v>
      </c>
      <c r="AO8" s="103">
        <f t="shared" si="43"/>
        <v>1</v>
      </c>
      <c r="AP8" s="44">
        <f t="shared" si="44"/>
        <v>1</v>
      </c>
      <c r="AQ8" s="105">
        <f t="shared" si="45"/>
        <v>10000</v>
      </c>
      <c r="AR8" s="107">
        <f t="shared" si="46"/>
        <v>110000</v>
      </c>
      <c r="AS8" s="30" t="s">
        <v>69</v>
      </c>
      <c r="AT8" s="50">
        <f>SUM('SA 2016 Gruppe 5'!O18-'SA 2016 Gruppe 5'!B18)</f>
        <v>-5</v>
      </c>
      <c r="AU8" s="31" t="s">
        <v>61</v>
      </c>
      <c r="AV8" s="32" t="s">
        <v>70</v>
      </c>
      <c r="AW8" s="33" t="s">
        <v>71</v>
      </c>
      <c r="AX8" s="51" t="s">
        <v>72</v>
      </c>
      <c r="AZ8" s="48">
        <f t="shared" si="10"/>
        <v>23</v>
      </c>
      <c r="BA8" s="48">
        <f t="shared" si="11"/>
        <v>0</v>
      </c>
      <c r="BB8" s="48">
        <f t="shared" si="12"/>
        <v>0</v>
      </c>
      <c r="BC8" s="48">
        <f t="shared" si="13"/>
        <v>0</v>
      </c>
      <c r="BE8" s="48">
        <f t="shared" si="14"/>
        <v>0</v>
      </c>
      <c r="BF8" s="48">
        <f t="shared" si="15"/>
        <v>0</v>
      </c>
      <c r="BG8" s="48">
        <f t="shared" si="16"/>
        <v>0</v>
      </c>
      <c r="BH8" s="48">
        <f t="shared" si="17"/>
        <v>0</v>
      </c>
      <c r="BJ8" s="48">
        <f t="shared" si="18"/>
        <v>0</v>
      </c>
      <c r="BK8" s="48">
        <f t="shared" si="19"/>
        <v>0</v>
      </c>
      <c r="BL8" s="48">
        <f t="shared" si="20"/>
        <v>0</v>
      </c>
      <c r="BM8" s="48">
        <f t="shared" si="21"/>
        <v>0</v>
      </c>
      <c r="BO8" s="48">
        <f t="shared" si="22"/>
        <v>0</v>
      </c>
      <c r="BP8" s="48">
        <f t="shared" si="23"/>
        <v>0</v>
      </c>
      <c r="BQ8" s="48">
        <f t="shared" si="24"/>
        <v>0</v>
      </c>
      <c r="BR8" s="48">
        <f t="shared" si="25"/>
        <v>0</v>
      </c>
      <c r="BV8" s="48">
        <f t="shared" si="26"/>
        <v>23</v>
      </c>
      <c r="BW8" s="48">
        <f t="shared" si="27"/>
        <v>0</v>
      </c>
      <c r="BX8" s="48">
        <f t="shared" si="28"/>
        <v>0</v>
      </c>
      <c r="BY8" s="48">
        <f t="shared" si="29"/>
        <v>0</v>
      </c>
    </row>
    <row r="9" spans="1:77" ht="18">
      <c r="A9" s="53"/>
      <c r="B9" s="68">
        <v>6</v>
      </c>
      <c r="C9" s="2" t="s">
        <v>73</v>
      </c>
      <c r="D9" s="29">
        <v>7</v>
      </c>
      <c r="E9" s="29"/>
      <c r="F9" s="29"/>
      <c r="G9" s="29"/>
      <c r="H9" s="65">
        <f t="shared" si="0"/>
        <v>21</v>
      </c>
      <c r="I9" s="65">
        <f t="shared" si="1"/>
        <v>21</v>
      </c>
      <c r="J9" s="67">
        <f t="shared" si="2"/>
        <v>0</v>
      </c>
      <c r="K9" s="52"/>
      <c r="L9" s="48"/>
      <c r="R9" s="79">
        <f t="shared" si="30"/>
        <v>21</v>
      </c>
      <c r="S9" s="79">
        <f t="shared" si="31"/>
        <v>0</v>
      </c>
      <c r="T9" s="79">
        <f t="shared" si="32"/>
        <v>0</v>
      </c>
      <c r="U9" s="79">
        <f t="shared" si="33"/>
        <v>0</v>
      </c>
      <c r="V9" s="57">
        <f t="shared" si="3"/>
        <v>21</v>
      </c>
      <c r="W9" s="81">
        <f t="shared" si="4"/>
        <v>21</v>
      </c>
      <c r="X9" s="82">
        <f t="shared" si="5"/>
        <v>0</v>
      </c>
      <c r="Y9" s="85"/>
      <c r="Z9" s="79">
        <f t="shared" si="6"/>
        <v>21</v>
      </c>
      <c r="AA9" s="79" t="str">
        <f t="shared" si="7"/>
        <v> </v>
      </c>
      <c r="AB9" s="79" t="str">
        <f t="shared" si="8"/>
        <v> </v>
      </c>
      <c r="AC9" s="79" t="str">
        <f t="shared" si="9"/>
        <v> </v>
      </c>
      <c r="AF9" s="103">
        <f t="shared" si="34"/>
        <v>0</v>
      </c>
      <c r="AG9" s="44">
        <f t="shared" si="35"/>
        <v>0</v>
      </c>
      <c r="AH9" s="44">
        <f t="shared" si="36"/>
        <v>0</v>
      </c>
      <c r="AI9" s="44">
        <f t="shared" si="37"/>
        <v>0</v>
      </c>
      <c r="AJ9" s="105">
        <f t="shared" si="38"/>
        <v>0</v>
      </c>
      <c r="AK9" s="104">
        <f t="shared" si="39"/>
        <v>2</v>
      </c>
      <c r="AL9" s="44">
        <f t="shared" si="40"/>
        <v>1</v>
      </c>
      <c r="AM9" s="44">
        <f t="shared" si="41"/>
        <v>1</v>
      </c>
      <c r="AN9" s="106">
        <f t="shared" si="42"/>
        <v>100000</v>
      </c>
      <c r="AO9" s="103">
        <f t="shared" si="43"/>
        <v>1</v>
      </c>
      <c r="AP9" s="44">
        <f t="shared" si="44"/>
        <v>1</v>
      </c>
      <c r="AQ9" s="105">
        <f t="shared" si="45"/>
        <v>10000</v>
      </c>
      <c r="AR9" s="107">
        <f t="shared" si="46"/>
        <v>110000</v>
      </c>
      <c r="AS9" s="30" t="s">
        <v>69</v>
      </c>
      <c r="AT9" s="50">
        <f>SUM('SA 2016 Gruppe 5'!O19-'SA 2016 Gruppe 5'!B19)</f>
        <v>-6</v>
      </c>
      <c r="AU9" s="31" t="s">
        <v>61</v>
      </c>
      <c r="AV9" s="32" t="s">
        <v>70</v>
      </c>
      <c r="AW9" s="33" t="s">
        <v>71</v>
      </c>
      <c r="AX9" s="51" t="s">
        <v>72</v>
      </c>
      <c r="AZ9" s="48">
        <f t="shared" si="10"/>
        <v>21</v>
      </c>
      <c r="BA9" s="48">
        <f t="shared" si="11"/>
        <v>0</v>
      </c>
      <c r="BB9" s="48">
        <f t="shared" si="12"/>
        <v>0</v>
      </c>
      <c r="BC9" s="48">
        <f t="shared" si="13"/>
        <v>0</v>
      </c>
      <c r="BE9" s="48">
        <f t="shared" si="14"/>
        <v>0</v>
      </c>
      <c r="BF9" s="48">
        <f t="shared" si="15"/>
        <v>0</v>
      </c>
      <c r="BG9" s="48">
        <f t="shared" si="16"/>
        <v>0</v>
      </c>
      <c r="BH9" s="48">
        <f t="shared" si="17"/>
        <v>0</v>
      </c>
      <c r="BJ9" s="48">
        <f t="shared" si="18"/>
        <v>0</v>
      </c>
      <c r="BK9" s="48">
        <f t="shared" si="19"/>
        <v>0</v>
      </c>
      <c r="BL9" s="48">
        <f t="shared" si="20"/>
        <v>0</v>
      </c>
      <c r="BM9" s="48">
        <f t="shared" si="21"/>
        <v>0</v>
      </c>
      <c r="BO9" s="48">
        <f t="shared" si="22"/>
        <v>0</v>
      </c>
      <c r="BP9" s="48">
        <f t="shared" si="23"/>
        <v>0</v>
      </c>
      <c r="BQ9" s="48">
        <f t="shared" si="24"/>
        <v>0</v>
      </c>
      <c r="BR9" s="48">
        <f t="shared" si="25"/>
        <v>0</v>
      </c>
      <c r="BV9" s="48">
        <f t="shared" si="26"/>
        <v>21</v>
      </c>
      <c r="BW9" s="48">
        <f t="shared" si="27"/>
        <v>0</v>
      </c>
      <c r="BX9" s="48">
        <f t="shared" si="28"/>
        <v>0</v>
      </c>
      <c r="BY9" s="48">
        <f t="shared" si="29"/>
        <v>0</v>
      </c>
    </row>
    <row r="10" spans="1:77" ht="18">
      <c r="A10" s="53"/>
      <c r="B10" s="68">
        <v>7</v>
      </c>
      <c r="C10" s="55" t="s">
        <v>109</v>
      </c>
      <c r="D10" s="28">
        <v>6</v>
      </c>
      <c r="E10" s="28"/>
      <c r="F10" s="28"/>
      <c r="G10" s="28"/>
      <c r="H10" s="65">
        <f t="shared" si="0"/>
        <v>22</v>
      </c>
      <c r="I10" s="65">
        <f t="shared" si="1"/>
        <v>22</v>
      </c>
      <c r="J10" s="67">
        <f t="shared" si="2"/>
        <v>0</v>
      </c>
      <c r="K10" s="52"/>
      <c r="L10" s="48"/>
      <c r="R10" s="79">
        <f t="shared" si="30"/>
        <v>22</v>
      </c>
      <c r="S10" s="79">
        <f t="shared" si="31"/>
        <v>0</v>
      </c>
      <c r="T10" s="79">
        <f t="shared" si="32"/>
        <v>0</v>
      </c>
      <c r="U10" s="79">
        <f t="shared" si="33"/>
        <v>0</v>
      </c>
      <c r="V10" s="57">
        <f t="shared" si="3"/>
        <v>22</v>
      </c>
      <c r="W10" s="81">
        <f t="shared" si="4"/>
        <v>22</v>
      </c>
      <c r="X10" s="82">
        <f t="shared" si="5"/>
        <v>0</v>
      </c>
      <c r="Y10" s="85"/>
      <c r="Z10" s="79">
        <f t="shared" si="6"/>
        <v>22</v>
      </c>
      <c r="AA10" s="79" t="str">
        <f t="shared" si="7"/>
        <v> </v>
      </c>
      <c r="AB10" s="79" t="str">
        <f t="shared" si="8"/>
        <v> </v>
      </c>
      <c r="AC10" s="79" t="str">
        <f t="shared" si="9"/>
        <v> </v>
      </c>
      <c r="AF10" s="103">
        <f t="shared" si="34"/>
        <v>0</v>
      </c>
      <c r="AG10" s="44">
        <f t="shared" si="35"/>
        <v>0</v>
      </c>
      <c r="AH10" s="44">
        <f t="shared" si="36"/>
        <v>0</v>
      </c>
      <c r="AI10" s="44">
        <f t="shared" si="37"/>
        <v>0</v>
      </c>
      <c r="AJ10" s="105">
        <f t="shared" si="38"/>
        <v>0</v>
      </c>
      <c r="AK10" s="104">
        <f t="shared" si="39"/>
        <v>2</v>
      </c>
      <c r="AL10" s="44">
        <f t="shared" si="40"/>
        <v>1</v>
      </c>
      <c r="AM10" s="44">
        <f t="shared" si="41"/>
        <v>1</v>
      </c>
      <c r="AN10" s="106">
        <f t="shared" si="42"/>
        <v>100000</v>
      </c>
      <c r="AO10" s="103">
        <f t="shared" si="43"/>
        <v>1</v>
      </c>
      <c r="AP10" s="44">
        <f t="shared" si="44"/>
        <v>1</v>
      </c>
      <c r="AQ10" s="105">
        <f t="shared" si="45"/>
        <v>10000</v>
      </c>
      <c r="AR10" s="107">
        <f t="shared" si="46"/>
        <v>110000</v>
      </c>
      <c r="AS10" s="30" t="s">
        <v>69</v>
      </c>
      <c r="AT10" s="50">
        <f>SUM('SA 2016 Gruppe 5'!O20-'SA 2016 Gruppe 5'!B20)</f>
        <v>-7</v>
      </c>
      <c r="AU10" s="31" t="s">
        <v>61</v>
      </c>
      <c r="AV10" s="32" t="s">
        <v>70</v>
      </c>
      <c r="AW10" s="33" t="s">
        <v>71</v>
      </c>
      <c r="AX10" s="51" t="s">
        <v>72</v>
      </c>
      <c r="AZ10" s="48">
        <f t="shared" si="10"/>
        <v>22</v>
      </c>
      <c r="BA10" s="48">
        <f t="shared" si="11"/>
        <v>0</v>
      </c>
      <c r="BB10" s="48">
        <f t="shared" si="12"/>
        <v>0</v>
      </c>
      <c r="BC10" s="48">
        <f t="shared" si="13"/>
        <v>0</v>
      </c>
      <c r="BE10" s="48">
        <f t="shared" si="14"/>
        <v>0</v>
      </c>
      <c r="BF10" s="48">
        <f t="shared" si="15"/>
        <v>0</v>
      </c>
      <c r="BG10" s="48">
        <f t="shared" si="16"/>
        <v>0</v>
      </c>
      <c r="BH10" s="48">
        <f t="shared" si="17"/>
        <v>0</v>
      </c>
      <c r="BJ10" s="48">
        <f t="shared" si="18"/>
        <v>0</v>
      </c>
      <c r="BK10" s="48">
        <f t="shared" si="19"/>
        <v>0</v>
      </c>
      <c r="BL10" s="48">
        <f t="shared" si="20"/>
        <v>0</v>
      </c>
      <c r="BM10" s="48">
        <f t="shared" si="21"/>
        <v>0</v>
      </c>
      <c r="BO10" s="48">
        <f t="shared" si="22"/>
        <v>0</v>
      </c>
      <c r="BP10" s="48">
        <f t="shared" si="23"/>
        <v>0</v>
      </c>
      <c r="BQ10" s="48">
        <f t="shared" si="24"/>
        <v>0</v>
      </c>
      <c r="BR10" s="48">
        <f t="shared" si="25"/>
        <v>0</v>
      </c>
      <c r="BV10" s="48">
        <f t="shared" si="26"/>
        <v>22</v>
      </c>
      <c r="BW10" s="48">
        <f t="shared" si="27"/>
        <v>0</v>
      </c>
      <c r="BX10" s="48">
        <f t="shared" si="28"/>
        <v>0</v>
      </c>
      <c r="BY10" s="48">
        <f t="shared" si="29"/>
        <v>0</v>
      </c>
    </row>
    <row r="11" spans="1:77" ht="18">
      <c r="A11" s="53"/>
      <c r="B11" s="68">
        <v>8</v>
      </c>
      <c r="C11" s="2">
        <v>8</v>
      </c>
      <c r="D11" s="29"/>
      <c r="E11" s="29"/>
      <c r="F11" s="29"/>
      <c r="G11" s="29"/>
      <c r="H11" s="65">
        <f t="shared" si="0"/>
        <v>0</v>
      </c>
      <c r="I11" s="65" t="e">
        <f t="shared" si="1"/>
        <v>#DIV/0!</v>
      </c>
      <c r="J11" s="67">
        <f t="shared" si="2"/>
        <v>0</v>
      </c>
      <c r="K11" s="52"/>
      <c r="L11" s="48"/>
      <c r="R11" s="79">
        <f t="shared" si="30"/>
        <v>0</v>
      </c>
      <c r="S11" s="79">
        <f t="shared" si="31"/>
        <v>0</v>
      </c>
      <c r="T11" s="79">
        <f t="shared" si="32"/>
        <v>0</v>
      </c>
      <c r="U11" s="79">
        <f t="shared" si="33"/>
        <v>0</v>
      </c>
      <c r="V11" s="57">
        <f t="shared" si="3"/>
        <v>0</v>
      </c>
      <c r="W11" s="81" t="e">
        <f t="shared" si="4"/>
        <v>#DIV/0!</v>
      </c>
      <c r="X11" s="82">
        <f t="shared" si="5"/>
        <v>0</v>
      </c>
      <c r="Y11" s="85"/>
      <c r="Z11" s="79" t="str">
        <f t="shared" si="6"/>
        <v> </v>
      </c>
      <c r="AA11" s="79" t="str">
        <f t="shared" si="7"/>
        <v> </v>
      </c>
      <c r="AB11" s="79" t="str">
        <f t="shared" si="8"/>
        <v> </v>
      </c>
      <c r="AC11" s="79" t="str">
        <f t="shared" si="9"/>
        <v> </v>
      </c>
      <c r="AF11" s="103">
        <f t="shared" si="34"/>
        <v>3</v>
      </c>
      <c r="AG11" s="44">
        <f t="shared" si="35"/>
        <v>1</v>
      </c>
      <c r="AH11" s="44">
        <f t="shared" si="36"/>
        <v>1</v>
      </c>
      <c r="AI11" s="44">
        <f t="shared" si="37"/>
        <v>1</v>
      </c>
      <c r="AJ11" s="105">
        <f t="shared" si="38"/>
        <v>1000000</v>
      </c>
      <c r="AK11" s="104">
        <f t="shared" si="39"/>
        <v>2</v>
      </c>
      <c r="AL11" s="44">
        <f t="shared" si="40"/>
        <v>1</v>
      </c>
      <c r="AM11" s="44">
        <f t="shared" si="41"/>
        <v>1</v>
      </c>
      <c r="AN11" s="106">
        <f t="shared" si="42"/>
        <v>100000</v>
      </c>
      <c r="AO11" s="103">
        <f t="shared" si="43"/>
        <v>1</v>
      </c>
      <c r="AP11" s="44">
        <f t="shared" si="44"/>
        <v>1</v>
      </c>
      <c r="AQ11" s="105">
        <f t="shared" si="45"/>
        <v>10000</v>
      </c>
      <c r="AR11" s="107">
        <f t="shared" si="46"/>
        <v>1110000</v>
      </c>
      <c r="AS11" s="30" t="s">
        <v>69</v>
      </c>
      <c r="AT11" s="50" t="e">
        <f>SUM('SA 2016 Gruppe 5'!#REF!-'SA 2016 Gruppe 5'!#REF!)</f>
        <v>#REF!</v>
      </c>
      <c r="AU11" s="31" t="s">
        <v>61</v>
      </c>
      <c r="AV11" s="32" t="s">
        <v>70</v>
      </c>
      <c r="AW11" s="33" t="s">
        <v>71</v>
      </c>
      <c r="AX11" s="51" t="s">
        <v>72</v>
      </c>
      <c r="AZ11" s="48">
        <f t="shared" si="10"/>
        <v>0</v>
      </c>
      <c r="BA11" s="48">
        <f t="shared" si="11"/>
        <v>0</v>
      </c>
      <c r="BB11" s="48">
        <f t="shared" si="12"/>
        <v>0</v>
      </c>
      <c r="BC11" s="48">
        <f t="shared" si="13"/>
        <v>0</v>
      </c>
      <c r="BE11" s="48">
        <f t="shared" si="14"/>
        <v>0</v>
      </c>
      <c r="BF11" s="48">
        <f t="shared" si="15"/>
        <v>0</v>
      </c>
      <c r="BG11" s="48">
        <f t="shared" si="16"/>
        <v>0</v>
      </c>
      <c r="BH11" s="48">
        <f t="shared" si="17"/>
        <v>0</v>
      </c>
      <c r="BJ11" s="48">
        <f t="shared" si="18"/>
        <v>0</v>
      </c>
      <c r="BK11" s="48">
        <f t="shared" si="19"/>
        <v>0</v>
      </c>
      <c r="BL11" s="48">
        <f t="shared" si="20"/>
        <v>0</v>
      </c>
      <c r="BM11" s="48">
        <f t="shared" si="21"/>
        <v>0</v>
      </c>
      <c r="BO11" s="48">
        <f t="shared" si="22"/>
        <v>0</v>
      </c>
      <c r="BP11" s="48">
        <f t="shared" si="23"/>
        <v>0</v>
      </c>
      <c r="BQ11" s="48">
        <f t="shared" si="24"/>
        <v>0</v>
      </c>
      <c r="BR11" s="48">
        <f t="shared" si="25"/>
        <v>0</v>
      </c>
      <c r="BV11" s="48">
        <f t="shared" si="26"/>
        <v>0</v>
      </c>
      <c r="BW11" s="48">
        <f t="shared" si="27"/>
        <v>0</v>
      </c>
      <c r="BX11" s="48">
        <f t="shared" si="28"/>
        <v>0</v>
      </c>
      <c r="BY11" s="48">
        <f t="shared" si="29"/>
        <v>0</v>
      </c>
    </row>
    <row r="12" spans="1:77" ht="18">
      <c r="A12" s="53"/>
      <c r="B12" s="68">
        <v>9</v>
      </c>
      <c r="C12" s="55">
        <v>9</v>
      </c>
      <c r="D12" s="28"/>
      <c r="E12" s="28"/>
      <c r="F12" s="28"/>
      <c r="G12" s="28"/>
      <c r="H12" s="65">
        <f t="shared" si="0"/>
        <v>0</v>
      </c>
      <c r="I12" s="65" t="e">
        <f t="shared" si="1"/>
        <v>#DIV/0!</v>
      </c>
      <c r="J12" s="67">
        <f t="shared" si="2"/>
        <v>0</v>
      </c>
      <c r="K12" s="52"/>
      <c r="L12" s="48"/>
      <c r="R12" s="79">
        <f t="shared" si="30"/>
        <v>0</v>
      </c>
      <c r="S12" s="79">
        <f t="shared" si="31"/>
        <v>0</v>
      </c>
      <c r="T12" s="79">
        <f t="shared" si="32"/>
        <v>0</v>
      </c>
      <c r="U12" s="79">
        <f t="shared" si="33"/>
        <v>0</v>
      </c>
      <c r="V12" s="57">
        <f t="shared" si="3"/>
        <v>0</v>
      </c>
      <c r="W12" s="81" t="e">
        <f t="shared" si="4"/>
        <v>#DIV/0!</v>
      </c>
      <c r="X12" s="82">
        <f t="shared" si="5"/>
        <v>0</v>
      </c>
      <c r="Y12" s="85"/>
      <c r="Z12" s="79" t="str">
        <f t="shared" si="6"/>
        <v> </v>
      </c>
      <c r="AA12" s="79" t="str">
        <f t="shared" si="7"/>
        <v> </v>
      </c>
      <c r="AB12" s="79" t="str">
        <f t="shared" si="8"/>
        <v> </v>
      </c>
      <c r="AC12" s="79" t="str">
        <f t="shared" si="9"/>
        <v> </v>
      </c>
      <c r="AF12" s="103">
        <f t="shared" si="34"/>
        <v>3</v>
      </c>
      <c r="AG12" s="44">
        <f t="shared" si="35"/>
        <v>1</v>
      </c>
      <c r="AH12" s="44">
        <f t="shared" si="36"/>
        <v>1</v>
      </c>
      <c r="AI12" s="44">
        <f t="shared" si="37"/>
        <v>1</v>
      </c>
      <c r="AJ12" s="105">
        <f t="shared" si="38"/>
        <v>1000000</v>
      </c>
      <c r="AK12" s="104">
        <f t="shared" si="39"/>
        <v>2</v>
      </c>
      <c r="AL12" s="44">
        <f t="shared" si="40"/>
        <v>1</v>
      </c>
      <c r="AM12" s="44">
        <f t="shared" si="41"/>
        <v>1</v>
      </c>
      <c r="AN12" s="106">
        <f t="shared" si="42"/>
        <v>100000</v>
      </c>
      <c r="AO12" s="103">
        <f t="shared" si="43"/>
        <v>1</v>
      </c>
      <c r="AP12" s="44">
        <f t="shared" si="44"/>
        <v>1</v>
      </c>
      <c r="AQ12" s="105">
        <f t="shared" si="45"/>
        <v>10000</v>
      </c>
      <c r="AR12" s="107">
        <f t="shared" si="46"/>
        <v>1110000</v>
      </c>
      <c r="AS12" s="30" t="s">
        <v>69</v>
      </c>
      <c r="AT12" s="50" t="e">
        <f>SUM('SA 2016 Gruppe 5'!#REF!-'SA 2016 Gruppe 5'!#REF!)</f>
        <v>#REF!</v>
      </c>
      <c r="AU12" s="31" t="s">
        <v>61</v>
      </c>
      <c r="AV12" s="32" t="s">
        <v>70</v>
      </c>
      <c r="AW12" s="33" t="s">
        <v>71</v>
      </c>
      <c r="AX12" s="51" t="s">
        <v>72</v>
      </c>
      <c r="AZ12" s="48">
        <f t="shared" si="10"/>
        <v>0</v>
      </c>
      <c r="BA12" s="48">
        <f t="shared" si="11"/>
        <v>0</v>
      </c>
      <c r="BB12" s="48">
        <f t="shared" si="12"/>
        <v>0</v>
      </c>
      <c r="BC12" s="48">
        <f t="shared" si="13"/>
        <v>0</v>
      </c>
      <c r="BE12" s="48">
        <f t="shared" si="14"/>
        <v>0</v>
      </c>
      <c r="BF12" s="48">
        <f t="shared" si="15"/>
        <v>0</v>
      </c>
      <c r="BG12" s="48">
        <f t="shared" si="16"/>
        <v>0</v>
      </c>
      <c r="BH12" s="48">
        <f t="shared" si="17"/>
        <v>0</v>
      </c>
      <c r="BJ12" s="48">
        <f t="shared" si="18"/>
        <v>0</v>
      </c>
      <c r="BK12" s="48">
        <f t="shared" si="19"/>
        <v>0</v>
      </c>
      <c r="BL12" s="48">
        <f t="shared" si="20"/>
        <v>0</v>
      </c>
      <c r="BM12" s="48">
        <f t="shared" si="21"/>
        <v>0</v>
      </c>
      <c r="BO12" s="48">
        <f t="shared" si="22"/>
        <v>0</v>
      </c>
      <c r="BP12" s="48">
        <f t="shared" si="23"/>
        <v>0</v>
      </c>
      <c r="BQ12" s="48">
        <f t="shared" si="24"/>
        <v>0</v>
      </c>
      <c r="BR12" s="48">
        <f t="shared" si="25"/>
        <v>0</v>
      </c>
      <c r="BV12" s="48">
        <f t="shared" si="26"/>
        <v>0</v>
      </c>
      <c r="BW12" s="48">
        <f t="shared" si="27"/>
        <v>0</v>
      </c>
      <c r="BX12" s="48">
        <f t="shared" si="28"/>
        <v>0</v>
      </c>
      <c r="BY12" s="48">
        <f t="shared" si="29"/>
        <v>0</v>
      </c>
    </row>
    <row r="13" spans="1:77" ht="18">
      <c r="A13" s="53"/>
      <c r="B13" s="68">
        <v>10</v>
      </c>
      <c r="C13" s="2">
        <v>10</v>
      </c>
      <c r="D13" s="29"/>
      <c r="E13" s="29"/>
      <c r="F13" s="29"/>
      <c r="G13" s="29"/>
      <c r="H13" s="65">
        <f t="shared" si="0"/>
        <v>0</v>
      </c>
      <c r="I13" s="65" t="e">
        <f t="shared" si="1"/>
        <v>#DIV/0!</v>
      </c>
      <c r="J13" s="67">
        <f t="shared" si="2"/>
        <v>0</v>
      </c>
      <c r="K13" s="52"/>
      <c r="L13" s="48"/>
      <c r="R13" s="79">
        <f t="shared" si="30"/>
        <v>0</v>
      </c>
      <c r="S13" s="79">
        <f t="shared" si="31"/>
        <v>0</v>
      </c>
      <c r="T13" s="79">
        <f t="shared" si="32"/>
        <v>0</v>
      </c>
      <c r="U13" s="79">
        <f t="shared" si="33"/>
        <v>0</v>
      </c>
      <c r="V13" s="57">
        <f t="shared" si="3"/>
        <v>0</v>
      </c>
      <c r="W13" s="81" t="e">
        <f t="shared" si="4"/>
        <v>#DIV/0!</v>
      </c>
      <c r="X13" s="82">
        <f t="shared" si="5"/>
        <v>0</v>
      </c>
      <c r="Y13" s="85"/>
      <c r="Z13" s="79" t="str">
        <f t="shared" si="6"/>
        <v> </v>
      </c>
      <c r="AA13" s="79" t="str">
        <f t="shared" si="7"/>
        <v> </v>
      </c>
      <c r="AB13" s="79" t="str">
        <f t="shared" si="8"/>
        <v> </v>
      </c>
      <c r="AC13" s="79" t="str">
        <f t="shared" si="9"/>
        <v> </v>
      </c>
      <c r="AF13" s="103">
        <f t="shared" si="34"/>
        <v>3</v>
      </c>
      <c r="AG13" s="44">
        <f t="shared" si="35"/>
        <v>1</v>
      </c>
      <c r="AH13" s="44">
        <f t="shared" si="36"/>
        <v>1</v>
      </c>
      <c r="AI13" s="44">
        <f t="shared" si="37"/>
        <v>1</v>
      </c>
      <c r="AJ13" s="105">
        <f t="shared" si="38"/>
        <v>1000000</v>
      </c>
      <c r="AK13" s="104">
        <f t="shared" si="39"/>
        <v>2</v>
      </c>
      <c r="AL13" s="44">
        <f t="shared" si="40"/>
        <v>1</v>
      </c>
      <c r="AM13" s="44">
        <f t="shared" si="41"/>
        <v>1</v>
      </c>
      <c r="AN13" s="106">
        <f t="shared" si="42"/>
        <v>100000</v>
      </c>
      <c r="AO13" s="103">
        <f t="shared" si="43"/>
        <v>1</v>
      </c>
      <c r="AP13" s="44">
        <f t="shared" si="44"/>
        <v>1</v>
      </c>
      <c r="AQ13" s="105">
        <f t="shared" si="45"/>
        <v>10000</v>
      </c>
      <c r="AR13" s="107">
        <f t="shared" si="46"/>
        <v>1110000</v>
      </c>
      <c r="AS13" s="30" t="s">
        <v>69</v>
      </c>
      <c r="AT13" s="50" t="e">
        <f>SUM('SA 2016 Gruppe 5'!#REF!-'SA 2016 Gruppe 5'!#REF!)</f>
        <v>#REF!</v>
      </c>
      <c r="AU13" s="31" t="s">
        <v>61</v>
      </c>
      <c r="AV13" s="32" t="s">
        <v>70</v>
      </c>
      <c r="AW13" s="33" t="s">
        <v>71</v>
      </c>
      <c r="AX13" s="51" t="s">
        <v>72</v>
      </c>
      <c r="AZ13" s="48">
        <f t="shared" si="10"/>
        <v>0</v>
      </c>
      <c r="BA13" s="48">
        <f t="shared" si="11"/>
        <v>0</v>
      </c>
      <c r="BB13" s="48">
        <f t="shared" si="12"/>
        <v>0</v>
      </c>
      <c r="BC13" s="48">
        <f t="shared" si="13"/>
        <v>0</v>
      </c>
      <c r="BE13" s="48">
        <f t="shared" si="14"/>
        <v>0</v>
      </c>
      <c r="BF13" s="48">
        <f t="shared" si="15"/>
        <v>0</v>
      </c>
      <c r="BG13" s="48">
        <f t="shared" si="16"/>
        <v>0</v>
      </c>
      <c r="BH13" s="48">
        <f t="shared" si="17"/>
        <v>0</v>
      </c>
      <c r="BJ13" s="48">
        <f t="shared" si="18"/>
        <v>0</v>
      </c>
      <c r="BK13" s="48">
        <f t="shared" si="19"/>
        <v>0</v>
      </c>
      <c r="BL13" s="48">
        <f t="shared" si="20"/>
        <v>0</v>
      </c>
      <c r="BM13" s="48">
        <f t="shared" si="21"/>
        <v>0</v>
      </c>
      <c r="BO13" s="48">
        <f t="shared" si="22"/>
        <v>0</v>
      </c>
      <c r="BP13" s="48">
        <f t="shared" si="23"/>
        <v>0</v>
      </c>
      <c r="BQ13" s="48">
        <f t="shared" si="24"/>
        <v>0</v>
      </c>
      <c r="BR13" s="48">
        <f t="shared" si="25"/>
        <v>0</v>
      </c>
      <c r="BV13" s="48">
        <f t="shared" si="26"/>
        <v>0</v>
      </c>
      <c r="BW13" s="48">
        <f t="shared" si="27"/>
        <v>0</v>
      </c>
      <c r="BX13" s="48">
        <f t="shared" si="28"/>
        <v>0</v>
      </c>
      <c r="BY13" s="48">
        <f t="shared" si="29"/>
        <v>0</v>
      </c>
    </row>
    <row r="14" spans="1:77" ht="18">
      <c r="A14" s="53"/>
      <c r="B14" s="68">
        <v>11</v>
      </c>
      <c r="C14" s="55">
        <v>11</v>
      </c>
      <c r="D14" s="28"/>
      <c r="E14" s="28"/>
      <c r="F14" s="28"/>
      <c r="G14" s="28"/>
      <c r="H14" s="65">
        <f t="shared" si="0"/>
        <v>0</v>
      </c>
      <c r="I14" s="65" t="e">
        <f t="shared" si="1"/>
        <v>#DIV/0!</v>
      </c>
      <c r="J14" s="67">
        <f t="shared" si="2"/>
        <v>0</v>
      </c>
      <c r="K14" s="52"/>
      <c r="L14" s="48"/>
      <c r="R14" s="79">
        <f t="shared" si="30"/>
        <v>0</v>
      </c>
      <c r="S14" s="79">
        <f t="shared" si="31"/>
        <v>0</v>
      </c>
      <c r="T14" s="79">
        <f t="shared" si="32"/>
        <v>0</v>
      </c>
      <c r="U14" s="79">
        <f t="shared" si="33"/>
        <v>0</v>
      </c>
      <c r="V14" s="57">
        <f t="shared" si="3"/>
        <v>0</v>
      </c>
      <c r="W14" s="81" t="e">
        <f t="shared" si="4"/>
        <v>#DIV/0!</v>
      </c>
      <c r="X14" s="82">
        <f t="shared" si="5"/>
        <v>0</v>
      </c>
      <c r="Y14" s="85"/>
      <c r="Z14" s="79" t="str">
        <f t="shared" si="6"/>
        <v> </v>
      </c>
      <c r="AA14" s="79" t="str">
        <f t="shared" si="7"/>
        <v> </v>
      </c>
      <c r="AB14" s="79" t="str">
        <f t="shared" si="8"/>
        <v> </v>
      </c>
      <c r="AC14" s="79" t="str">
        <f t="shared" si="9"/>
        <v> </v>
      </c>
      <c r="AF14" s="103">
        <f t="shared" si="34"/>
        <v>3</v>
      </c>
      <c r="AG14" s="44">
        <f t="shared" si="35"/>
        <v>1</v>
      </c>
      <c r="AH14" s="44">
        <f t="shared" si="36"/>
        <v>1</v>
      </c>
      <c r="AI14" s="44">
        <f t="shared" si="37"/>
        <v>1</v>
      </c>
      <c r="AJ14" s="105">
        <f t="shared" si="38"/>
        <v>1000000</v>
      </c>
      <c r="AK14" s="104">
        <f t="shared" si="39"/>
        <v>2</v>
      </c>
      <c r="AL14" s="44">
        <f t="shared" si="40"/>
        <v>1</v>
      </c>
      <c r="AM14" s="44">
        <f t="shared" si="41"/>
        <v>1</v>
      </c>
      <c r="AN14" s="106">
        <f t="shared" si="42"/>
        <v>100000</v>
      </c>
      <c r="AO14" s="103">
        <f t="shared" si="43"/>
        <v>1</v>
      </c>
      <c r="AP14" s="44">
        <f t="shared" si="44"/>
        <v>1</v>
      </c>
      <c r="AQ14" s="105">
        <f t="shared" si="45"/>
        <v>10000</v>
      </c>
      <c r="AR14" s="107">
        <f t="shared" si="46"/>
        <v>1110000</v>
      </c>
      <c r="AS14" s="30" t="s">
        <v>69</v>
      </c>
      <c r="AT14" s="50" t="e">
        <f>SUM('SA 2016 Gruppe 5'!#REF!-'SA 2016 Gruppe 5'!#REF!)</f>
        <v>#REF!</v>
      </c>
      <c r="AU14" s="31" t="s">
        <v>61</v>
      </c>
      <c r="AV14" s="32" t="s">
        <v>70</v>
      </c>
      <c r="AW14" s="33" t="s">
        <v>71</v>
      </c>
      <c r="AX14" s="51" t="s">
        <v>72</v>
      </c>
      <c r="AZ14" s="48">
        <f t="shared" si="10"/>
        <v>0</v>
      </c>
      <c r="BA14" s="48">
        <f t="shared" si="11"/>
        <v>0</v>
      </c>
      <c r="BB14" s="48">
        <f t="shared" si="12"/>
        <v>0</v>
      </c>
      <c r="BC14" s="48">
        <f t="shared" si="13"/>
        <v>0</v>
      </c>
      <c r="BE14" s="48">
        <f t="shared" si="14"/>
        <v>0</v>
      </c>
      <c r="BF14" s="48">
        <f t="shared" si="15"/>
        <v>0</v>
      </c>
      <c r="BG14" s="48">
        <f t="shared" si="16"/>
        <v>0</v>
      </c>
      <c r="BH14" s="48">
        <f t="shared" si="17"/>
        <v>0</v>
      </c>
      <c r="BJ14" s="48">
        <f t="shared" si="18"/>
        <v>0</v>
      </c>
      <c r="BK14" s="48">
        <f t="shared" si="19"/>
        <v>0</v>
      </c>
      <c r="BL14" s="48">
        <f t="shared" si="20"/>
        <v>0</v>
      </c>
      <c r="BM14" s="48">
        <f t="shared" si="21"/>
        <v>0</v>
      </c>
      <c r="BO14" s="48">
        <f t="shared" si="22"/>
        <v>0</v>
      </c>
      <c r="BP14" s="48">
        <f t="shared" si="23"/>
        <v>0</v>
      </c>
      <c r="BQ14" s="48">
        <f t="shared" si="24"/>
        <v>0</v>
      </c>
      <c r="BR14" s="48">
        <f t="shared" si="25"/>
        <v>0</v>
      </c>
      <c r="BV14" s="48">
        <f t="shared" si="26"/>
        <v>0</v>
      </c>
      <c r="BW14" s="48">
        <f t="shared" si="27"/>
        <v>0</v>
      </c>
      <c r="BX14" s="48">
        <f t="shared" si="28"/>
        <v>0</v>
      </c>
      <c r="BY14" s="48">
        <f t="shared" si="29"/>
        <v>0</v>
      </c>
    </row>
    <row r="15" spans="1:77" ht="18">
      <c r="A15" s="53"/>
      <c r="B15" s="68">
        <v>12</v>
      </c>
      <c r="C15" s="2">
        <v>12</v>
      </c>
      <c r="D15" s="29"/>
      <c r="E15" s="29"/>
      <c r="F15" s="29"/>
      <c r="G15" s="29"/>
      <c r="H15" s="65">
        <f t="shared" si="0"/>
        <v>0</v>
      </c>
      <c r="I15" s="65" t="e">
        <f t="shared" si="1"/>
        <v>#DIV/0!</v>
      </c>
      <c r="J15" s="67">
        <f t="shared" si="2"/>
        <v>0</v>
      </c>
      <c r="K15" s="52"/>
      <c r="L15" s="48"/>
      <c r="R15" s="79">
        <f t="shared" si="30"/>
        <v>0</v>
      </c>
      <c r="S15" s="79">
        <f t="shared" si="31"/>
        <v>0</v>
      </c>
      <c r="T15" s="79">
        <f t="shared" si="32"/>
        <v>0</v>
      </c>
      <c r="U15" s="79">
        <f t="shared" si="33"/>
        <v>0</v>
      </c>
      <c r="V15" s="57">
        <f t="shared" si="3"/>
        <v>0</v>
      </c>
      <c r="W15" s="81" t="e">
        <f t="shared" si="4"/>
        <v>#DIV/0!</v>
      </c>
      <c r="X15" s="82">
        <f t="shared" si="5"/>
        <v>0</v>
      </c>
      <c r="Y15" s="85"/>
      <c r="Z15" s="79" t="str">
        <f t="shared" si="6"/>
        <v> </v>
      </c>
      <c r="AA15" s="79" t="str">
        <f t="shared" si="7"/>
        <v> </v>
      </c>
      <c r="AB15" s="79" t="str">
        <f t="shared" si="8"/>
        <v> </v>
      </c>
      <c r="AC15" s="79" t="str">
        <f t="shared" si="9"/>
        <v> </v>
      </c>
      <c r="AF15" s="103">
        <f t="shared" si="34"/>
        <v>3</v>
      </c>
      <c r="AG15" s="44">
        <f t="shared" si="35"/>
        <v>1</v>
      </c>
      <c r="AH15" s="44">
        <f t="shared" si="36"/>
        <v>1</v>
      </c>
      <c r="AI15" s="44">
        <f t="shared" si="37"/>
        <v>1</v>
      </c>
      <c r="AJ15" s="105">
        <f t="shared" si="38"/>
        <v>1000000</v>
      </c>
      <c r="AK15" s="104">
        <f t="shared" si="39"/>
        <v>2</v>
      </c>
      <c r="AL15" s="44">
        <f t="shared" si="40"/>
        <v>1</v>
      </c>
      <c r="AM15" s="44">
        <f t="shared" si="41"/>
        <v>1</v>
      </c>
      <c r="AN15" s="106">
        <f t="shared" si="42"/>
        <v>100000</v>
      </c>
      <c r="AO15" s="103">
        <f t="shared" si="43"/>
        <v>1</v>
      </c>
      <c r="AP15" s="44">
        <f t="shared" si="44"/>
        <v>1</v>
      </c>
      <c r="AQ15" s="105">
        <f t="shared" si="45"/>
        <v>10000</v>
      </c>
      <c r="AR15" s="107">
        <f t="shared" si="46"/>
        <v>1110000</v>
      </c>
      <c r="AS15" s="30" t="s">
        <v>69</v>
      </c>
      <c r="AT15" s="50" t="e">
        <f>SUM('SA 2016 Gruppe 5'!#REF!-'SA 2016 Gruppe 5'!#REF!)</f>
        <v>#REF!</v>
      </c>
      <c r="AU15" s="31" t="s">
        <v>61</v>
      </c>
      <c r="AV15" s="32" t="s">
        <v>70</v>
      </c>
      <c r="AW15" s="33" t="s">
        <v>71</v>
      </c>
      <c r="AX15" s="51" t="s">
        <v>72</v>
      </c>
      <c r="AZ15" s="48">
        <f t="shared" si="10"/>
        <v>0</v>
      </c>
      <c r="BA15" s="48">
        <f t="shared" si="11"/>
        <v>0</v>
      </c>
      <c r="BB15" s="48">
        <f t="shared" si="12"/>
        <v>0</v>
      </c>
      <c r="BC15" s="48">
        <f t="shared" si="13"/>
        <v>0</v>
      </c>
      <c r="BE15" s="48">
        <f t="shared" si="14"/>
        <v>0</v>
      </c>
      <c r="BF15" s="48">
        <f t="shared" si="15"/>
        <v>0</v>
      </c>
      <c r="BG15" s="48">
        <f t="shared" si="16"/>
        <v>0</v>
      </c>
      <c r="BH15" s="48">
        <f t="shared" si="17"/>
        <v>0</v>
      </c>
      <c r="BJ15" s="48">
        <f t="shared" si="18"/>
        <v>0</v>
      </c>
      <c r="BK15" s="48">
        <f t="shared" si="19"/>
        <v>0</v>
      </c>
      <c r="BL15" s="48">
        <f t="shared" si="20"/>
        <v>0</v>
      </c>
      <c r="BM15" s="48">
        <f t="shared" si="21"/>
        <v>0</v>
      </c>
      <c r="BO15" s="48">
        <f t="shared" si="22"/>
        <v>0</v>
      </c>
      <c r="BP15" s="48">
        <f t="shared" si="23"/>
        <v>0</v>
      </c>
      <c r="BQ15" s="48">
        <f t="shared" si="24"/>
        <v>0</v>
      </c>
      <c r="BR15" s="48">
        <f t="shared" si="25"/>
        <v>0</v>
      </c>
      <c r="BV15" s="48">
        <f t="shared" si="26"/>
        <v>0</v>
      </c>
      <c r="BW15" s="48">
        <f t="shared" si="27"/>
        <v>0</v>
      </c>
      <c r="BX15" s="48">
        <f t="shared" si="28"/>
        <v>0</v>
      </c>
      <c r="BY15" s="48">
        <f t="shared" si="29"/>
        <v>0</v>
      </c>
    </row>
    <row r="16" spans="1:77" ht="18">
      <c r="A16" s="53"/>
      <c r="B16" s="68">
        <v>13</v>
      </c>
      <c r="C16" s="55">
        <v>13</v>
      </c>
      <c r="D16" s="28"/>
      <c r="E16" s="28"/>
      <c r="F16" s="28"/>
      <c r="G16" s="28"/>
      <c r="H16" s="65">
        <f t="shared" si="0"/>
        <v>0</v>
      </c>
      <c r="I16" s="65" t="e">
        <f t="shared" si="1"/>
        <v>#DIV/0!</v>
      </c>
      <c r="J16" s="67">
        <f t="shared" si="2"/>
        <v>0</v>
      </c>
      <c r="K16" s="52"/>
      <c r="L16" s="48"/>
      <c r="R16" s="79">
        <f t="shared" si="30"/>
        <v>0</v>
      </c>
      <c r="S16" s="79">
        <f t="shared" si="31"/>
        <v>0</v>
      </c>
      <c r="T16" s="79">
        <f t="shared" si="32"/>
        <v>0</v>
      </c>
      <c r="U16" s="79">
        <f t="shared" si="33"/>
        <v>0</v>
      </c>
      <c r="V16" s="57">
        <f t="shared" si="3"/>
        <v>0</v>
      </c>
      <c r="W16" s="81" t="e">
        <f t="shared" si="4"/>
        <v>#DIV/0!</v>
      </c>
      <c r="X16" s="82">
        <f t="shared" si="5"/>
        <v>0</v>
      </c>
      <c r="Y16" s="85"/>
      <c r="Z16" s="79" t="str">
        <f t="shared" si="6"/>
        <v> </v>
      </c>
      <c r="AA16" s="79" t="str">
        <f t="shared" si="7"/>
        <v> </v>
      </c>
      <c r="AB16" s="79" t="str">
        <f t="shared" si="8"/>
        <v> </v>
      </c>
      <c r="AC16" s="79" t="str">
        <f t="shared" si="9"/>
        <v> </v>
      </c>
      <c r="AF16" s="103">
        <f t="shared" si="34"/>
        <v>3</v>
      </c>
      <c r="AG16" s="44">
        <f t="shared" si="35"/>
        <v>1</v>
      </c>
      <c r="AH16" s="44">
        <f t="shared" si="36"/>
        <v>1</v>
      </c>
      <c r="AI16" s="44">
        <f t="shared" si="37"/>
        <v>1</v>
      </c>
      <c r="AJ16" s="105">
        <f t="shared" si="38"/>
        <v>1000000</v>
      </c>
      <c r="AK16" s="104">
        <f t="shared" si="39"/>
        <v>2</v>
      </c>
      <c r="AL16" s="44">
        <f t="shared" si="40"/>
        <v>1</v>
      </c>
      <c r="AM16" s="44">
        <f t="shared" si="41"/>
        <v>1</v>
      </c>
      <c r="AN16" s="106">
        <f t="shared" si="42"/>
        <v>100000</v>
      </c>
      <c r="AO16" s="103">
        <f t="shared" si="43"/>
        <v>1</v>
      </c>
      <c r="AP16" s="44">
        <f t="shared" si="44"/>
        <v>1</v>
      </c>
      <c r="AQ16" s="105">
        <f t="shared" si="45"/>
        <v>10000</v>
      </c>
      <c r="AR16" s="107">
        <f t="shared" si="46"/>
        <v>1110000</v>
      </c>
      <c r="AS16" s="30" t="s">
        <v>69</v>
      </c>
      <c r="AT16" s="50" t="e">
        <f>SUM('SA 2016 Gruppe 5'!#REF!-'SA 2016 Gruppe 5'!#REF!)</f>
        <v>#REF!</v>
      </c>
      <c r="AU16" s="31" t="s">
        <v>61</v>
      </c>
      <c r="AV16" s="32" t="s">
        <v>70</v>
      </c>
      <c r="AW16" s="33" t="s">
        <v>71</v>
      </c>
      <c r="AX16" s="51" t="s">
        <v>72</v>
      </c>
      <c r="AZ16" s="48">
        <f t="shared" si="10"/>
        <v>0</v>
      </c>
      <c r="BA16" s="48">
        <f t="shared" si="11"/>
        <v>0</v>
      </c>
      <c r="BB16" s="48">
        <f t="shared" si="12"/>
        <v>0</v>
      </c>
      <c r="BC16" s="48">
        <f t="shared" si="13"/>
        <v>0</v>
      </c>
      <c r="BE16" s="48">
        <f t="shared" si="14"/>
        <v>0</v>
      </c>
      <c r="BF16" s="48">
        <f t="shared" si="15"/>
        <v>0</v>
      </c>
      <c r="BG16" s="48">
        <f t="shared" si="16"/>
        <v>0</v>
      </c>
      <c r="BH16" s="48">
        <f t="shared" si="17"/>
        <v>0</v>
      </c>
      <c r="BJ16" s="48">
        <f t="shared" si="18"/>
        <v>0</v>
      </c>
      <c r="BK16" s="48">
        <f t="shared" si="19"/>
        <v>0</v>
      </c>
      <c r="BL16" s="48">
        <f t="shared" si="20"/>
        <v>0</v>
      </c>
      <c r="BM16" s="48">
        <f t="shared" si="21"/>
        <v>0</v>
      </c>
      <c r="BO16" s="48">
        <f t="shared" si="22"/>
        <v>0</v>
      </c>
      <c r="BP16" s="48">
        <f t="shared" si="23"/>
        <v>0</v>
      </c>
      <c r="BQ16" s="48">
        <f t="shared" si="24"/>
        <v>0</v>
      </c>
      <c r="BR16" s="48">
        <f t="shared" si="25"/>
        <v>0</v>
      </c>
      <c r="BV16" s="48">
        <f t="shared" si="26"/>
        <v>0</v>
      </c>
      <c r="BW16" s="48">
        <f t="shared" si="27"/>
        <v>0</v>
      </c>
      <c r="BX16" s="48">
        <f t="shared" si="28"/>
        <v>0</v>
      </c>
      <c r="BY16" s="48">
        <f t="shared" si="29"/>
        <v>0</v>
      </c>
    </row>
    <row r="17" spans="1:77" ht="18">
      <c r="A17" s="53"/>
      <c r="B17" s="68">
        <v>14</v>
      </c>
      <c r="C17" s="2">
        <v>14</v>
      </c>
      <c r="D17" s="29"/>
      <c r="E17" s="29"/>
      <c r="F17" s="29"/>
      <c r="G17" s="29"/>
      <c r="H17" s="65">
        <f t="shared" si="0"/>
        <v>0</v>
      </c>
      <c r="I17" s="65" t="e">
        <f t="shared" si="1"/>
        <v>#DIV/0!</v>
      </c>
      <c r="J17" s="67">
        <f t="shared" si="2"/>
        <v>0</v>
      </c>
      <c r="K17" s="52"/>
      <c r="L17" s="48"/>
      <c r="R17" s="79">
        <f t="shared" si="30"/>
        <v>0</v>
      </c>
      <c r="S17" s="79">
        <f t="shared" si="31"/>
        <v>0</v>
      </c>
      <c r="T17" s="79">
        <f t="shared" si="32"/>
        <v>0</v>
      </c>
      <c r="U17" s="79">
        <f t="shared" si="33"/>
        <v>0</v>
      </c>
      <c r="V17" s="57">
        <f t="shared" si="3"/>
        <v>0</v>
      </c>
      <c r="W17" s="81" t="e">
        <f t="shared" si="4"/>
        <v>#DIV/0!</v>
      </c>
      <c r="X17" s="82">
        <f t="shared" si="5"/>
        <v>0</v>
      </c>
      <c r="Y17" s="85"/>
      <c r="Z17" s="79" t="str">
        <f t="shared" si="6"/>
        <v> </v>
      </c>
      <c r="AA17" s="79" t="str">
        <f t="shared" si="7"/>
        <v> </v>
      </c>
      <c r="AB17" s="79" t="str">
        <f t="shared" si="8"/>
        <v> </v>
      </c>
      <c r="AC17" s="79" t="str">
        <f t="shared" si="9"/>
        <v> </v>
      </c>
      <c r="AF17" s="103">
        <f t="shared" si="34"/>
        <v>3</v>
      </c>
      <c r="AG17" s="44">
        <f t="shared" si="35"/>
        <v>1</v>
      </c>
      <c r="AH17" s="44">
        <f t="shared" si="36"/>
        <v>1</v>
      </c>
      <c r="AI17" s="44">
        <f t="shared" si="37"/>
        <v>1</v>
      </c>
      <c r="AJ17" s="105">
        <f t="shared" si="38"/>
        <v>1000000</v>
      </c>
      <c r="AK17" s="104">
        <f t="shared" si="39"/>
        <v>2</v>
      </c>
      <c r="AL17" s="44">
        <f t="shared" si="40"/>
        <v>1</v>
      </c>
      <c r="AM17" s="44">
        <f t="shared" si="41"/>
        <v>1</v>
      </c>
      <c r="AN17" s="106">
        <f t="shared" si="42"/>
        <v>100000</v>
      </c>
      <c r="AO17" s="103">
        <f t="shared" si="43"/>
        <v>1</v>
      </c>
      <c r="AP17" s="44">
        <f t="shared" si="44"/>
        <v>1</v>
      </c>
      <c r="AQ17" s="105">
        <f t="shared" si="45"/>
        <v>10000</v>
      </c>
      <c r="AR17" s="107">
        <f t="shared" si="46"/>
        <v>1110000</v>
      </c>
      <c r="AS17" s="30" t="s">
        <v>69</v>
      </c>
      <c r="AT17" s="50" t="e">
        <f>SUM('SA 2016 Gruppe 5'!#REF!-'SA 2016 Gruppe 5'!#REF!)</f>
        <v>#REF!</v>
      </c>
      <c r="AU17" s="31" t="s">
        <v>61</v>
      </c>
      <c r="AV17" s="32" t="s">
        <v>70</v>
      </c>
      <c r="AW17" s="33" t="s">
        <v>71</v>
      </c>
      <c r="AX17" s="51" t="s">
        <v>72</v>
      </c>
      <c r="AZ17" s="48">
        <f t="shared" si="10"/>
        <v>0</v>
      </c>
      <c r="BA17" s="48">
        <f t="shared" si="11"/>
        <v>0</v>
      </c>
      <c r="BB17" s="48">
        <f t="shared" si="12"/>
        <v>0</v>
      </c>
      <c r="BC17" s="48">
        <f t="shared" si="13"/>
        <v>0</v>
      </c>
      <c r="BE17" s="48">
        <f t="shared" si="14"/>
        <v>0</v>
      </c>
      <c r="BF17" s="48">
        <f t="shared" si="15"/>
        <v>0</v>
      </c>
      <c r="BG17" s="48">
        <f t="shared" si="16"/>
        <v>0</v>
      </c>
      <c r="BH17" s="48">
        <f t="shared" si="17"/>
        <v>0</v>
      </c>
      <c r="BJ17" s="48">
        <f t="shared" si="18"/>
        <v>0</v>
      </c>
      <c r="BK17" s="48">
        <f t="shared" si="19"/>
        <v>0</v>
      </c>
      <c r="BL17" s="48">
        <f t="shared" si="20"/>
        <v>0</v>
      </c>
      <c r="BM17" s="48">
        <f t="shared" si="21"/>
        <v>0</v>
      </c>
      <c r="BO17" s="48">
        <f t="shared" si="22"/>
        <v>0</v>
      </c>
      <c r="BP17" s="48">
        <f t="shared" si="23"/>
        <v>0</v>
      </c>
      <c r="BQ17" s="48">
        <f t="shared" si="24"/>
        <v>0</v>
      </c>
      <c r="BR17" s="48">
        <f t="shared" si="25"/>
        <v>0</v>
      </c>
      <c r="BV17" s="48">
        <f t="shared" si="26"/>
        <v>0</v>
      </c>
      <c r="BW17" s="48">
        <f t="shared" si="27"/>
        <v>0</v>
      </c>
      <c r="BX17" s="48">
        <f t="shared" si="28"/>
        <v>0</v>
      </c>
      <c r="BY17" s="48">
        <f t="shared" si="29"/>
        <v>0</v>
      </c>
    </row>
    <row r="18" spans="1:77" ht="18">
      <c r="A18" s="53"/>
      <c r="B18" s="68">
        <v>15</v>
      </c>
      <c r="C18" s="55">
        <v>15</v>
      </c>
      <c r="D18" s="28"/>
      <c r="E18" s="28"/>
      <c r="F18" s="28"/>
      <c r="G18" s="28"/>
      <c r="H18" s="65">
        <f t="shared" si="0"/>
        <v>0</v>
      </c>
      <c r="I18" s="65" t="e">
        <f t="shared" si="1"/>
        <v>#DIV/0!</v>
      </c>
      <c r="J18" s="67">
        <f t="shared" si="2"/>
        <v>0</v>
      </c>
      <c r="K18" s="52"/>
      <c r="L18" s="48"/>
      <c r="R18" s="79">
        <f t="shared" si="30"/>
        <v>0</v>
      </c>
      <c r="S18" s="79">
        <f t="shared" si="31"/>
        <v>0</v>
      </c>
      <c r="T18" s="79">
        <f t="shared" si="32"/>
        <v>0</v>
      </c>
      <c r="U18" s="79">
        <f t="shared" si="33"/>
        <v>0</v>
      </c>
      <c r="V18" s="57">
        <f t="shared" si="3"/>
        <v>0</v>
      </c>
      <c r="W18" s="81" t="e">
        <f t="shared" si="4"/>
        <v>#DIV/0!</v>
      </c>
      <c r="X18" s="82">
        <f t="shared" si="5"/>
        <v>0</v>
      </c>
      <c r="Y18" s="85"/>
      <c r="Z18" s="79" t="str">
        <f t="shared" si="6"/>
        <v> </v>
      </c>
      <c r="AA18" s="79" t="str">
        <f t="shared" si="7"/>
        <v> </v>
      </c>
      <c r="AB18" s="79" t="str">
        <f t="shared" si="8"/>
        <v> </v>
      </c>
      <c r="AC18" s="79" t="str">
        <f t="shared" si="9"/>
        <v> </v>
      </c>
      <c r="AF18" s="103">
        <f t="shared" si="34"/>
        <v>3</v>
      </c>
      <c r="AG18" s="44">
        <f t="shared" si="35"/>
        <v>1</v>
      </c>
      <c r="AH18" s="44">
        <f t="shared" si="36"/>
        <v>1</v>
      </c>
      <c r="AI18" s="44">
        <f t="shared" si="37"/>
        <v>1</v>
      </c>
      <c r="AJ18" s="105">
        <f t="shared" si="38"/>
        <v>1000000</v>
      </c>
      <c r="AK18" s="104">
        <f t="shared" si="39"/>
        <v>2</v>
      </c>
      <c r="AL18" s="44">
        <f t="shared" si="40"/>
        <v>1</v>
      </c>
      <c r="AM18" s="44">
        <f t="shared" si="41"/>
        <v>1</v>
      </c>
      <c r="AN18" s="106">
        <f t="shared" si="42"/>
        <v>100000</v>
      </c>
      <c r="AO18" s="103">
        <f t="shared" si="43"/>
        <v>1</v>
      </c>
      <c r="AP18" s="44">
        <f t="shared" si="44"/>
        <v>1</v>
      </c>
      <c r="AQ18" s="105">
        <f t="shared" si="45"/>
        <v>10000</v>
      </c>
      <c r="AR18" s="107">
        <f t="shared" si="46"/>
        <v>1110000</v>
      </c>
      <c r="AS18" s="30" t="s">
        <v>69</v>
      </c>
      <c r="AT18" s="50" t="e">
        <f>SUM('SA 2016 Gruppe 5'!#REF!-'SA 2016 Gruppe 5'!#REF!)</f>
        <v>#REF!</v>
      </c>
      <c r="AU18" s="31" t="s">
        <v>61</v>
      </c>
      <c r="AV18" s="32" t="s">
        <v>70</v>
      </c>
      <c r="AW18" s="33" t="s">
        <v>71</v>
      </c>
      <c r="AX18" s="51" t="s">
        <v>72</v>
      </c>
      <c r="AZ18" s="48">
        <f t="shared" si="10"/>
        <v>0</v>
      </c>
      <c r="BA18" s="48">
        <f t="shared" si="11"/>
        <v>0</v>
      </c>
      <c r="BB18" s="48">
        <f t="shared" si="12"/>
        <v>0</v>
      </c>
      <c r="BC18" s="48">
        <f t="shared" si="13"/>
        <v>0</v>
      </c>
      <c r="BE18" s="48">
        <f t="shared" si="14"/>
        <v>0</v>
      </c>
      <c r="BF18" s="48">
        <f t="shared" si="15"/>
        <v>0</v>
      </c>
      <c r="BG18" s="48">
        <f t="shared" si="16"/>
        <v>0</v>
      </c>
      <c r="BH18" s="48">
        <f t="shared" si="17"/>
        <v>0</v>
      </c>
      <c r="BJ18" s="48">
        <f t="shared" si="18"/>
        <v>0</v>
      </c>
      <c r="BK18" s="48">
        <f t="shared" si="19"/>
        <v>0</v>
      </c>
      <c r="BL18" s="48">
        <f t="shared" si="20"/>
        <v>0</v>
      </c>
      <c r="BM18" s="48">
        <f t="shared" si="21"/>
        <v>0</v>
      </c>
      <c r="BO18" s="48">
        <f t="shared" si="22"/>
        <v>0</v>
      </c>
      <c r="BP18" s="48">
        <f t="shared" si="23"/>
        <v>0</v>
      </c>
      <c r="BQ18" s="48">
        <f t="shared" si="24"/>
        <v>0</v>
      </c>
      <c r="BR18" s="48">
        <f t="shared" si="25"/>
        <v>0</v>
      </c>
      <c r="BV18" s="48">
        <f t="shared" si="26"/>
        <v>0</v>
      </c>
      <c r="BW18" s="48">
        <f t="shared" si="27"/>
        <v>0</v>
      </c>
      <c r="BX18" s="48">
        <f t="shared" si="28"/>
        <v>0</v>
      </c>
      <c r="BY18" s="48">
        <f t="shared" si="29"/>
        <v>0</v>
      </c>
    </row>
    <row r="19" spans="1:77" ht="18">
      <c r="A19" s="53"/>
      <c r="B19" s="68">
        <v>16</v>
      </c>
      <c r="C19" s="2">
        <v>16</v>
      </c>
      <c r="D19" s="29"/>
      <c r="E19" s="29"/>
      <c r="F19" s="29"/>
      <c r="G19" s="29"/>
      <c r="H19" s="65">
        <f t="shared" si="0"/>
        <v>0</v>
      </c>
      <c r="I19" s="65" t="e">
        <f t="shared" si="1"/>
        <v>#DIV/0!</v>
      </c>
      <c r="J19" s="67">
        <f t="shared" si="2"/>
        <v>0</v>
      </c>
      <c r="K19" s="52"/>
      <c r="L19" s="48"/>
      <c r="R19" s="79">
        <f t="shared" si="30"/>
        <v>0</v>
      </c>
      <c r="S19" s="79">
        <f t="shared" si="31"/>
        <v>0</v>
      </c>
      <c r="T19" s="79">
        <f t="shared" si="32"/>
        <v>0</v>
      </c>
      <c r="U19" s="79">
        <f t="shared" si="33"/>
        <v>0</v>
      </c>
      <c r="V19" s="57">
        <f t="shared" si="3"/>
        <v>0</v>
      </c>
      <c r="W19" s="81" t="e">
        <f t="shared" si="4"/>
        <v>#DIV/0!</v>
      </c>
      <c r="X19" s="82">
        <f t="shared" si="5"/>
        <v>0</v>
      </c>
      <c r="Y19" s="85"/>
      <c r="Z19" s="79" t="str">
        <f t="shared" si="6"/>
        <v> </v>
      </c>
      <c r="AA19" s="79" t="str">
        <f t="shared" si="7"/>
        <v> </v>
      </c>
      <c r="AB19" s="79" t="str">
        <f t="shared" si="8"/>
        <v> </v>
      </c>
      <c r="AC19" s="79" t="str">
        <f t="shared" si="9"/>
        <v> </v>
      </c>
      <c r="AF19" s="103">
        <f t="shared" si="34"/>
        <v>3</v>
      </c>
      <c r="AG19" s="44">
        <f t="shared" si="35"/>
        <v>1</v>
      </c>
      <c r="AH19" s="44">
        <f t="shared" si="36"/>
        <v>1</v>
      </c>
      <c r="AI19" s="44">
        <f t="shared" si="37"/>
        <v>1</v>
      </c>
      <c r="AJ19" s="105">
        <f t="shared" si="38"/>
        <v>1000000</v>
      </c>
      <c r="AK19" s="104">
        <f t="shared" si="39"/>
        <v>2</v>
      </c>
      <c r="AL19" s="44">
        <f t="shared" si="40"/>
        <v>1</v>
      </c>
      <c r="AM19" s="44">
        <f t="shared" si="41"/>
        <v>1</v>
      </c>
      <c r="AN19" s="106">
        <f t="shared" si="42"/>
        <v>100000</v>
      </c>
      <c r="AO19" s="103">
        <f t="shared" si="43"/>
        <v>1</v>
      </c>
      <c r="AP19" s="44">
        <f t="shared" si="44"/>
        <v>1</v>
      </c>
      <c r="AQ19" s="105">
        <f t="shared" si="45"/>
        <v>10000</v>
      </c>
      <c r="AR19" s="107">
        <f t="shared" si="46"/>
        <v>1110000</v>
      </c>
      <c r="AS19" s="30" t="s">
        <v>69</v>
      </c>
      <c r="AT19" s="50" t="e">
        <f>SUM('SA 2016 Gruppe 5'!#REF!-'SA 2016 Gruppe 5'!#REF!)</f>
        <v>#REF!</v>
      </c>
      <c r="AU19" s="31" t="s">
        <v>61</v>
      </c>
      <c r="AV19" s="32" t="s">
        <v>70</v>
      </c>
      <c r="AW19" s="33" t="s">
        <v>71</v>
      </c>
      <c r="AX19" s="51" t="s">
        <v>72</v>
      </c>
      <c r="AZ19" s="48">
        <f t="shared" si="10"/>
        <v>0</v>
      </c>
      <c r="BA19" s="48">
        <f t="shared" si="11"/>
        <v>0</v>
      </c>
      <c r="BB19" s="48">
        <f t="shared" si="12"/>
        <v>0</v>
      </c>
      <c r="BC19" s="48">
        <f t="shared" si="13"/>
        <v>0</v>
      </c>
      <c r="BE19" s="48">
        <f t="shared" si="14"/>
        <v>0</v>
      </c>
      <c r="BF19" s="48">
        <f t="shared" si="15"/>
        <v>0</v>
      </c>
      <c r="BG19" s="48">
        <f t="shared" si="16"/>
        <v>0</v>
      </c>
      <c r="BH19" s="48">
        <f t="shared" si="17"/>
        <v>0</v>
      </c>
      <c r="BJ19" s="48">
        <f t="shared" si="18"/>
        <v>0</v>
      </c>
      <c r="BK19" s="48">
        <f t="shared" si="19"/>
        <v>0</v>
      </c>
      <c r="BL19" s="48">
        <f t="shared" si="20"/>
        <v>0</v>
      </c>
      <c r="BM19" s="48">
        <f t="shared" si="21"/>
        <v>0</v>
      </c>
      <c r="BO19" s="48">
        <f t="shared" si="22"/>
        <v>0</v>
      </c>
      <c r="BP19" s="48">
        <f t="shared" si="23"/>
        <v>0</v>
      </c>
      <c r="BQ19" s="48">
        <f t="shared" si="24"/>
        <v>0</v>
      </c>
      <c r="BR19" s="48">
        <f t="shared" si="25"/>
        <v>0</v>
      </c>
      <c r="BV19" s="48">
        <f t="shared" si="26"/>
        <v>0</v>
      </c>
      <c r="BW19" s="48">
        <f t="shared" si="27"/>
        <v>0</v>
      </c>
      <c r="BX19" s="48">
        <f t="shared" si="28"/>
        <v>0</v>
      </c>
      <c r="BY19" s="48">
        <f t="shared" si="29"/>
        <v>0</v>
      </c>
    </row>
    <row r="20" spans="1:77" ht="18">
      <c r="A20" s="53"/>
      <c r="B20" s="68">
        <v>17</v>
      </c>
      <c r="C20" s="55">
        <v>17</v>
      </c>
      <c r="D20" s="28"/>
      <c r="E20" s="28"/>
      <c r="F20" s="28"/>
      <c r="G20" s="28"/>
      <c r="H20" s="65">
        <f t="shared" si="0"/>
        <v>0</v>
      </c>
      <c r="I20" s="65" t="e">
        <f t="shared" si="1"/>
        <v>#DIV/0!</v>
      </c>
      <c r="J20" s="67">
        <f t="shared" si="2"/>
        <v>0</v>
      </c>
      <c r="K20" s="52"/>
      <c r="L20" s="48"/>
      <c r="R20" s="79">
        <f t="shared" si="30"/>
        <v>0</v>
      </c>
      <c r="S20" s="79">
        <f t="shared" si="31"/>
        <v>0</v>
      </c>
      <c r="T20" s="79">
        <f t="shared" si="32"/>
        <v>0</v>
      </c>
      <c r="U20" s="79">
        <f t="shared" si="33"/>
        <v>0</v>
      </c>
      <c r="V20" s="57">
        <f t="shared" si="3"/>
        <v>0</v>
      </c>
      <c r="W20" s="81" t="e">
        <f t="shared" si="4"/>
        <v>#DIV/0!</v>
      </c>
      <c r="X20" s="82">
        <f t="shared" si="5"/>
        <v>0</v>
      </c>
      <c r="Y20" s="85"/>
      <c r="Z20" s="79" t="str">
        <f t="shared" si="6"/>
        <v> </v>
      </c>
      <c r="AA20" s="79" t="str">
        <f t="shared" si="7"/>
        <v> </v>
      </c>
      <c r="AB20" s="79" t="str">
        <f t="shared" si="8"/>
        <v> </v>
      </c>
      <c r="AC20" s="79" t="str">
        <f t="shared" si="9"/>
        <v> </v>
      </c>
      <c r="AF20" s="103">
        <f t="shared" si="34"/>
        <v>3</v>
      </c>
      <c r="AG20" s="44">
        <f t="shared" si="35"/>
        <v>1</v>
      </c>
      <c r="AH20" s="44">
        <f t="shared" si="36"/>
        <v>1</v>
      </c>
      <c r="AI20" s="44">
        <f t="shared" si="37"/>
        <v>1</v>
      </c>
      <c r="AJ20" s="105">
        <f t="shared" si="38"/>
        <v>1000000</v>
      </c>
      <c r="AK20" s="104">
        <f t="shared" si="39"/>
        <v>2</v>
      </c>
      <c r="AL20" s="44">
        <f t="shared" si="40"/>
        <v>1</v>
      </c>
      <c r="AM20" s="44">
        <f t="shared" si="41"/>
        <v>1</v>
      </c>
      <c r="AN20" s="106">
        <f t="shared" si="42"/>
        <v>100000</v>
      </c>
      <c r="AO20" s="103">
        <f t="shared" si="43"/>
        <v>1</v>
      </c>
      <c r="AP20" s="44">
        <f t="shared" si="44"/>
        <v>1</v>
      </c>
      <c r="AQ20" s="105">
        <f t="shared" si="45"/>
        <v>10000</v>
      </c>
      <c r="AR20" s="107">
        <f t="shared" si="46"/>
        <v>1110000</v>
      </c>
      <c r="AS20" s="30" t="s">
        <v>69</v>
      </c>
      <c r="AT20" s="50" t="e">
        <f>SUM('SA 2016 Gruppe 5'!#REF!-'SA 2016 Gruppe 5'!#REF!)</f>
        <v>#REF!</v>
      </c>
      <c r="AU20" s="31" t="s">
        <v>61</v>
      </c>
      <c r="AV20" s="32" t="s">
        <v>70</v>
      </c>
      <c r="AW20" s="33" t="s">
        <v>71</v>
      </c>
      <c r="AX20" s="51" t="s">
        <v>72</v>
      </c>
      <c r="AZ20" s="48">
        <f t="shared" si="10"/>
        <v>0</v>
      </c>
      <c r="BA20" s="48">
        <f t="shared" si="11"/>
        <v>0</v>
      </c>
      <c r="BB20" s="48">
        <f t="shared" si="12"/>
        <v>0</v>
      </c>
      <c r="BC20" s="48">
        <f t="shared" si="13"/>
        <v>0</v>
      </c>
      <c r="BE20" s="48">
        <f t="shared" si="14"/>
        <v>0</v>
      </c>
      <c r="BF20" s="48">
        <f t="shared" si="15"/>
        <v>0</v>
      </c>
      <c r="BG20" s="48">
        <f t="shared" si="16"/>
        <v>0</v>
      </c>
      <c r="BH20" s="48">
        <f t="shared" si="17"/>
        <v>0</v>
      </c>
      <c r="BJ20" s="48">
        <f t="shared" si="18"/>
        <v>0</v>
      </c>
      <c r="BK20" s="48">
        <f t="shared" si="19"/>
        <v>0</v>
      </c>
      <c r="BL20" s="48">
        <f t="shared" si="20"/>
        <v>0</v>
      </c>
      <c r="BM20" s="48">
        <f t="shared" si="21"/>
        <v>0</v>
      </c>
      <c r="BO20" s="48">
        <f t="shared" si="22"/>
        <v>0</v>
      </c>
      <c r="BP20" s="48">
        <f t="shared" si="23"/>
        <v>0</v>
      </c>
      <c r="BQ20" s="48">
        <f t="shared" si="24"/>
        <v>0</v>
      </c>
      <c r="BR20" s="48">
        <f t="shared" si="25"/>
        <v>0</v>
      </c>
      <c r="BV20" s="48">
        <f t="shared" si="26"/>
        <v>0</v>
      </c>
      <c r="BW20" s="48">
        <f t="shared" si="27"/>
        <v>0</v>
      </c>
      <c r="BX20" s="48">
        <f t="shared" si="28"/>
        <v>0</v>
      </c>
      <c r="BY20" s="48">
        <f t="shared" si="29"/>
        <v>0</v>
      </c>
    </row>
    <row r="21" spans="1:77" ht="18">
      <c r="A21" s="53"/>
      <c r="B21" s="68">
        <v>18</v>
      </c>
      <c r="C21" s="2">
        <v>18</v>
      </c>
      <c r="D21" s="29"/>
      <c r="E21" s="29"/>
      <c r="F21" s="29"/>
      <c r="G21" s="29"/>
      <c r="H21" s="65">
        <f t="shared" si="0"/>
        <v>0</v>
      </c>
      <c r="I21" s="65" t="e">
        <f t="shared" si="1"/>
        <v>#DIV/0!</v>
      </c>
      <c r="J21" s="67">
        <f t="shared" si="2"/>
        <v>0</v>
      </c>
      <c r="K21" s="52"/>
      <c r="L21" s="48"/>
      <c r="R21" s="79">
        <f t="shared" si="30"/>
        <v>0</v>
      </c>
      <c r="S21" s="79">
        <f t="shared" si="31"/>
        <v>0</v>
      </c>
      <c r="T21" s="79">
        <f t="shared" si="32"/>
        <v>0</v>
      </c>
      <c r="U21" s="79">
        <f t="shared" si="33"/>
        <v>0</v>
      </c>
      <c r="V21" s="57">
        <f t="shared" si="3"/>
        <v>0</v>
      </c>
      <c r="W21" s="81" t="e">
        <f t="shared" si="4"/>
        <v>#DIV/0!</v>
      </c>
      <c r="X21" s="82">
        <f t="shared" si="5"/>
        <v>0</v>
      </c>
      <c r="Y21" s="85"/>
      <c r="Z21" s="79" t="str">
        <f t="shared" si="6"/>
        <v> </v>
      </c>
      <c r="AA21" s="79" t="str">
        <f t="shared" si="7"/>
        <v> </v>
      </c>
      <c r="AB21" s="79" t="str">
        <f t="shared" si="8"/>
        <v> </v>
      </c>
      <c r="AC21" s="79" t="str">
        <f t="shared" si="9"/>
        <v> </v>
      </c>
      <c r="AF21" s="103">
        <f t="shared" si="34"/>
        <v>3</v>
      </c>
      <c r="AG21" s="44">
        <f t="shared" si="35"/>
        <v>1</v>
      </c>
      <c r="AH21" s="44">
        <f t="shared" si="36"/>
        <v>1</v>
      </c>
      <c r="AI21" s="44">
        <f t="shared" si="37"/>
        <v>1</v>
      </c>
      <c r="AJ21" s="105">
        <f t="shared" si="38"/>
        <v>1000000</v>
      </c>
      <c r="AK21" s="104">
        <f t="shared" si="39"/>
        <v>2</v>
      </c>
      <c r="AL21" s="44">
        <f t="shared" si="40"/>
        <v>1</v>
      </c>
      <c r="AM21" s="44">
        <f t="shared" si="41"/>
        <v>1</v>
      </c>
      <c r="AN21" s="106">
        <f t="shared" si="42"/>
        <v>100000</v>
      </c>
      <c r="AO21" s="103">
        <f t="shared" si="43"/>
        <v>1</v>
      </c>
      <c r="AP21" s="44">
        <f t="shared" si="44"/>
        <v>1</v>
      </c>
      <c r="AQ21" s="105">
        <f t="shared" si="45"/>
        <v>10000</v>
      </c>
      <c r="AR21" s="107">
        <f t="shared" si="46"/>
        <v>1110000</v>
      </c>
      <c r="AS21" s="30" t="s">
        <v>69</v>
      </c>
      <c r="AT21" s="50" t="e">
        <f>SUM('SA 2016 Gruppe 5'!#REF!-'SA 2016 Gruppe 5'!#REF!)</f>
        <v>#REF!</v>
      </c>
      <c r="AU21" s="31" t="s">
        <v>61</v>
      </c>
      <c r="AV21" s="32" t="s">
        <v>70</v>
      </c>
      <c r="AW21" s="33" t="s">
        <v>71</v>
      </c>
      <c r="AX21" s="51" t="s">
        <v>72</v>
      </c>
      <c r="AZ21" s="48">
        <f t="shared" si="10"/>
        <v>0</v>
      </c>
      <c r="BA21" s="48">
        <f t="shared" si="11"/>
        <v>0</v>
      </c>
      <c r="BB21" s="48">
        <f t="shared" si="12"/>
        <v>0</v>
      </c>
      <c r="BC21" s="48">
        <f t="shared" si="13"/>
        <v>0</v>
      </c>
      <c r="BE21" s="48">
        <f t="shared" si="14"/>
        <v>0</v>
      </c>
      <c r="BF21" s="48">
        <f t="shared" si="15"/>
        <v>0</v>
      </c>
      <c r="BG21" s="48">
        <f t="shared" si="16"/>
        <v>0</v>
      </c>
      <c r="BH21" s="48">
        <f t="shared" si="17"/>
        <v>0</v>
      </c>
      <c r="BJ21" s="48">
        <f t="shared" si="18"/>
        <v>0</v>
      </c>
      <c r="BK21" s="48">
        <f t="shared" si="19"/>
        <v>0</v>
      </c>
      <c r="BL21" s="48">
        <f t="shared" si="20"/>
        <v>0</v>
      </c>
      <c r="BM21" s="48">
        <f t="shared" si="21"/>
        <v>0</v>
      </c>
      <c r="BO21" s="48">
        <f t="shared" si="22"/>
        <v>0</v>
      </c>
      <c r="BP21" s="48">
        <f t="shared" si="23"/>
        <v>0</v>
      </c>
      <c r="BQ21" s="48">
        <f t="shared" si="24"/>
        <v>0</v>
      </c>
      <c r="BR21" s="48">
        <f t="shared" si="25"/>
        <v>0</v>
      </c>
      <c r="BV21" s="48">
        <f t="shared" si="26"/>
        <v>0</v>
      </c>
      <c r="BW21" s="48">
        <f t="shared" si="27"/>
        <v>0</v>
      </c>
      <c r="BX21" s="48">
        <f t="shared" si="28"/>
        <v>0</v>
      </c>
      <c r="BY21" s="48">
        <f t="shared" si="29"/>
        <v>0</v>
      </c>
    </row>
    <row r="22" spans="1:77" ht="18">
      <c r="A22" s="53"/>
      <c r="B22" s="68">
        <v>19</v>
      </c>
      <c r="C22" s="55">
        <v>19</v>
      </c>
      <c r="D22" s="28"/>
      <c r="E22" s="28"/>
      <c r="F22" s="28"/>
      <c r="G22" s="28"/>
      <c r="H22" s="65">
        <f t="shared" si="0"/>
        <v>0</v>
      </c>
      <c r="I22" s="65" t="e">
        <f t="shared" si="1"/>
        <v>#DIV/0!</v>
      </c>
      <c r="J22" s="67">
        <f t="shared" si="2"/>
        <v>0</v>
      </c>
      <c r="K22" s="52"/>
      <c r="L22" s="48"/>
      <c r="R22" s="79">
        <f t="shared" si="30"/>
        <v>0</v>
      </c>
      <c r="S22" s="79">
        <f t="shared" si="31"/>
        <v>0</v>
      </c>
      <c r="T22" s="79">
        <f t="shared" si="32"/>
        <v>0</v>
      </c>
      <c r="U22" s="79">
        <f t="shared" si="33"/>
        <v>0</v>
      </c>
      <c r="V22" s="57">
        <f t="shared" si="3"/>
        <v>0</v>
      </c>
      <c r="W22" s="81" t="e">
        <f t="shared" si="4"/>
        <v>#DIV/0!</v>
      </c>
      <c r="X22" s="82">
        <f t="shared" si="5"/>
        <v>0</v>
      </c>
      <c r="Y22" s="85"/>
      <c r="Z22" s="79" t="str">
        <f t="shared" si="6"/>
        <v> </v>
      </c>
      <c r="AA22" s="79" t="str">
        <f t="shared" si="7"/>
        <v> </v>
      </c>
      <c r="AB22" s="79" t="str">
        <f t="shared" si="8"/>
        <v> </v>
      </c>
      <c r="AC22" s="79" t="str">
        <f t="shared" si="9"/>
        <v> </v>
      </c>
      <c r="AF22" s="103">
        <f t="shared" si="34"/>
        <v>3</v>
      </c>
      <c r="AG22" s="44">
        <f t="shared" si="35"/>
        <v>1</v>
      </c>
      <c r="AH22" s="44">
        <f t="shared" si="36"/>
        <v>1</v>
      </c>
      <c r="AI22" s="44">
        <f t="shared" si="37"/>
        <v>1</v>
      </c>
      <c r="AJ22" s="105">
        <f t="shared" si="38"/>
        <v>1000000</v>
      </c>
      <c r="AK22" s="104">
        <f t="shared" si="39"/>
        <v>2</v>
      </c>
      <c r="AL22" s="44">
        <f t="shared" si="40"/>
        <v>1</v>
      </c>
      <c r="AM22" s="44">
        <f t="shared" si="41"/>
        <v>1</v>
      </c>
      <c r="AN22" s="106">
        <f t="shared" si="42"/>
        <v>100000</v>
      </c>
      <c r="AO22" s="103">
        <f t="shared" si="43"/>
        <v>1</v>
      </c>
      <c r="AP22" s="44">
        <f t="shared" si="44"/>
        <v>1</v>
      </c>
      <c r="AQ22" s="105">
        <f t="shared" si="45"/>
        <v>10000</v>
      </c>
      <c r="AR22" s="107">
        <f t="shared" si="46"/>
        <v>1110000</v>
      </c>
      <c r="AS22" s="30" t="s">
        <v>69</v>
      </c>
      <c r="AT22" s="50" t="e">
        <f>SUM('SA 2016 Gruppe 5'!#REF!-'SA 2016 Gruppe 5'!#REF!)</f>
        <v>#REF!</v>
      </c>
      <c r="AU22" s="31" t="s">
        <v>61</v>
      </c>
      <c r="AV22" s="32" t="s">
        <v>70</v>
      </c>
      <c r="AW22" s="33" t="s">
        <v>71</v>
      </c>
      <c r="AX22" s="51" t="s">
        <v>72</v>
      </c>
      <c r="AZ22" s="48">
        <f t="shared" si="10"/>
        <v>0</v>
      </c>
      <c r="BA22" s="48">
        <f t="shared" si="11"/>
        <v>0</v>
      </c>
      <c r="BB22" s="48">
        <f t="shared" si="12"/>
        <v>0</v>
      </c>
      <c r="BC22" s="48">
        <f t="shared" si="13"/>
        <v>0</v>
      </c>
      <c r="BE22" s="48">
        <f t="shared" si="14"/>
        <v>0</v>
      </c>
      <c r="BF22" s="48">
        <f t="shared" si="15"/>
        <v>0</v>
      </c>
      <c r="BG22" s="48">
        <f t="shared" si="16"/>
        <v>0</v>
      </c>
      <c r="BH22" s="48">
        <f t="shared" si="17"/>
        <v>0</v>
      </c>
      <c r="BJ22" s="48">
        <f t="shared" si="18"/>
        <v>0</v>
      </c>
      <c r="BK22" s="48">
        <f t="shared" si="19"/>
        <v>0</v>
      </c>
      <c r="BL22" s="48">
        <f t="shared" si="20"/>
        <v>0</v>
      </c>
      <c r="BM22" s="48">
        <f t="shared" si="21"/>
        <v>0</v>
      </c>
      <c r="BO22" s="48">
        <f t="shared" si="22"/>
        <v>0</v>
      </c>
      <c r="BP22" s="48">
        <f t="shared" si="23"/>
        <v>0</v>
      </c>
      <c r="BQ22" s="48">
        <f t="shared" si="24"/>
        <v>0</v>
      </c>
      <c r="BR22" s="48">
        <f t="shared" si="25"/>
        <v>0</v>
      </c>
      <c r="BV22" s="48">
        <f t="shared" si="26"/>
        <v>0</v>
      </c>
      <c r="BW22" s="48">
        <f t="shared" si="27"/>
        <v>0</v>
      </c>
      <c r="BX22" s="48">
        <f t="shared" si="28"/>
        <v>0</v>
      </c>
      <c r="BY22" s="48">
        <f t="shared" si="29"/>
        <v>0</v>
      </c>
    </row>
    <row r="23" spans="1:77" ht="18">
      <c r="A23" s="53"/>
      <c r="B23" s="68">
        <v>20</v>
      </c>
      <c r="C23" s="2">
        <v>20</v>
      </c>
      <c r="D23" s="29"/>
      <c r="E23" s="29"/>
      <c r="F23" s="29"/>
      <c r="G23" s="29"/>
      <c r="H23" s="65">
        <f t="shared" si="0"/>
        <v>0</v>
      </c>
      <c r="I23" s="65" t="e">
        <f t="shared" si="1"/>
        <v>#DIV/0!</v>
      </c>
      <c r="J23" s="67">
        <f t="shared" si="2"/>
        <v>0</v>
      </c>
      <c r="K23" s="52"/>
      <c r="L23" s="48"/>
      <c r="R23" s="79">
        <f t="shared" si="30"/>
        <v>0</v>
      </c>
      <c r="S23" s="79">
        <f t="shared" si="31"/>
        <v>0</v>
      </c>
      <c r="T23" s="79">
        <f t="shared" si="32"/>
        <v>0</v>
      </c>
      <c r="U23" s="79">
        <f t="shared" si="33"/>
        <v>0</v>
      </c>
      <c r="V23" s="57">
        <f t="shared" si="3"/>
        <v>0</v>
      </c>
      <c r="W23" s="81" t="e">
        <f t="shared" si="4"/>
        <v>#DIV/0!</v>
      </c>
      <c r="X23" s="82">
        <f t="shared" si="5"/>
        <v>0</v>
      </c>
      <c r="Y23" s="85"/>
      <c r="Z23" s="79" t="str">
        <f t="shared" si="6"/>
        <v> </v>
      </c>
      <c r="AA23" s="79" t="str">
        <f t="shared" si="7"/>
        <v> </v>
      </c>
      <c r="AB23" s="79" t="str">
        <f t="shared" si="8"/>
        <v> </v>
      </c>
      <c r="AC23" s="79" t="str">
        <f t="shared" si="9"/>
        <v> </v>
      </c>
      <c r="AF23" s="103">
        <f t="shared" si="34"/>
        <v>3</v>
      </c>
      <c r="AG23" s="44">
        <f t="shared" si="35"/>
        <v>1</v>
      </c>
      <c r="AH23" s="44">
        <f t="shared" si="36"/>
        <v>1</v>
      </c>
      <c r="AI23" s="44">
        <f t="shared" si="37"/>
        <v>1</v>
      </c>
      <c r="AJ23" s="105">
        <f t="shared" si="38"/>
        <v>1000000</v>
      </c>
      <c r="AK23" s="104">
        <f t="shared" si="39"/>
        <v>2</v>
      </c>
      <c r="AL23" s="44">
        <f t="shared" si="40"/>
        <v>1</v>
      </c>
      <c r="AM23" s="44">
        <f t="shared" si="41"/>
        <v>1</v>
      </c>
      <c r="AN23" s="106">
        <f t="shared" si="42"/>
        <v>100000</v>
      </c>
      <c r="AO23" s="103">
        <f t="shared" si="43"/>
        <v>1</v>
      </c>
      <c r="AP23" s="44">
        <f t="shared" si="44"/>
        <v>1</v>
      </c>
      <c r="AQ23" s="105">
        <f t="shared" si="45"/>
        <v>10000</v>
      </c>
      <c r="AR23" s="107">
        <f t="shared" si="46"/>
        <v>1110000</v>
      </c>
      <c r="AS23" s="30" t="s">
        <v>69</v>
      </c>
      <c r="AT23" s="50" t="e">
        <f>SUM('SA 2016 Gruppe 5'!#REF!-'SA 2016 Gruppe 5'!#REF!)</f>
        <v>#REF!</v>
      </c>
      <c r="AU23" s="31" t="s">
        <v>61</v>
      </c>
      <c r="AV23" s="32" t="s">
        <v>70</v>
      </c>
      <c r="AW23" s="33" t="s">
        <v>71</v>
      </c>
      <c r="AX23" s="51" t="s">
        <v>72</v>
      </c>
      <c r="AZ23" s="48">
        <f t="shared" si="10"/>
        <v>0</v>
      </c>
      <c r="BA23" s="48">
        <f t="shared" si="11"/>
        <v>0</v>
      </c>
      <c r="BB23" s="48">
        <f t="shared" si="12"/>
        <v>0</v>
      </c>
      <c r="BC23" s="48">
        <f t="shared" si="13"/>
        <v>0</v>
      </c>
      <c r="BE23" s="48">
        <f t="shared" si="14"/>
        <v>0</v>
      </c>
      <c r="BF23" s="48">
        <f t="shared" si="15"/>
        <v>0</v>
      </c>
      <c r="BG23" s="48">
        <f t="shared" si="16"/>
        <v>0</v>
      </c>
      <c r="BH23" s="48">
        <f t="shared" si="17"/>
        <v>0</v>
      </c>
      <c r="BJ23" s="48">
        <f t="shared" si="18"/>
        <v>0</v>
      </c>
      <c r="BK23" s="48">
        <f t="shared" si="19"/>
        <v>0</v>
      </c>
      <c r="BL23" s="48">
        <f t="shared" si="20"/>
        <v>0</v>
      </c>
      <c r="BM23" s="48">
        <f t="shared" si="21"/>
        <v>0</v>
      </c>
      <c r="BO23" s="48">
        <f t="shared" si="22"/>
        <v>0</v>
      </c>
      <c r="BP23" s="48">
        <f t="shared" si="23"/>
        <v>0</v>
      </c>
      <c r="BQ23" s="48">
        <f t="shared" si="24"/>
        <v>0</v>
      </c>
      <c r="BR23" s="48">
        <f t="shared" si="25"/>
        <v>0</v>
      </c>
      <c r="BV23" s="48">
        <f t="shared" si="26"/>
        <v>0</v>
      </c>
      <c r="BW23" s="48">
        <f t="shared" si="27"/>
        <v>0</v>
      </c>
      <c r="BX23" s="48">
        <f t="shared" si="28"/>
        <v>0</v>
      </c>
      <c r="BY23" s="48">
        <f t="shared" si="29"/>
        <v>0</v>
      </c>
    </row>
    <row r="24" spans="1:77" ht="18">
      <c r="A24" s="53"/>
      <c r="B24" s="68">
        <v>21</v>
      </c>
      <c r="C24" s="55">
        <v>21</v>
      </c>
      <c r="D24" s="28"/>
      <c r="E24" s="28"/>
      <c r="F24" s="28"/>
      <c r="G24" s="28"/>
      <c r="H24" s="65">
        <f t="shared" si="0"/>
        <v>0</v>
      </c>
      <c r="I24" s="65" t="e">
        <f t="shared" si="1"/>
        <v>#DIV/0!</v>
      </c>
      <c r="J24" s="67">
        <f t="shared" si="2"/>
        <v>0</v>
      </c>
      <c r="K24" s="52"/>
      <c r="L24" s="48"/>
      <c r="R24" s="79">
        <f t="shared" si="30"/>
        <v>0</v>
      </c>
      <c r="S24" s="79">
        <f t="shared" si="31"/>
        <v>0</v>
      </c>
      <c r="T24" s="79">
        <f t="shared" si="32"/>
        <v>0</v>
      </c>
      <c r="U24" s="79">
        <f t="shared" si="33"/>
        <v>0</v>
      </c>
      <c r="V24" s="57">
        <f t="shared" si="3"/>
        <v>0</v>
      </c>
      <c r="W24" s="81" t="e">
        <f t="shared" si="4"/>
        <v>#DIV/0!</v>
      </c>
      <c r="X24" s="82">
        <f t="shared" si="5"/>
        <v>0</v>
      </c>
      <c r="Y24" s="85"/>
      <c r="Z24" s="79" t="str">
        <f t="shared" si="6"/>
        <v> </v>
      </c>
      <c r="AA24" s="79" t="str">
        <f t="shared" si="7"/>
        <v> </v>
      </c>
      <c r="AB24" s="79" t="str">
        <f t="shared" si="8"/>
        <v> </v>
      </c>
      <c r="AC24" s="79" t="str">
        <f t="shared" si="9"/>
        <v> </v>
      </c>
      <c r="AF24" s="103">
        <f t="shared" si="34"/>
        <v>3</v>
      </c>
      <c r="AG24" s="44">
        <f t="shared" si="35"/>
        <v>1</v>
      </c>
      <c r="AH24" s="44">
        <f t="shared" si="36"/>
        <v>1</v>
      </c>
      <c r="AI24" s="44">
        <f t="shared" si="37"/>
        <v>1</v>
      </c>
      <c r="AJ24" s="105">
        <f t="shared" si="38"/>
        <v>1000000</v>
      </c>
      <c r="AK24" s="104">
        <f t="shared" si="39"/>
        <v>2</v>
      </c>
      <c r="AL24" s="44">
        <f t="shared" si="40"/>
        <v>1</v>
      </c>
      <c r="AM24" s="44">
        <f t="shared" si="41"/>
        <v>1</v>
      </c>
      <c r="AN24" s="106">
        <f t="shared" si="42"/>
        <v>100000</v>
      </c>
      <c r="AO24" s="103">
        <f t="shared" si="43"/>
        <v>1</v>
      </c>
      <c r="AP24" s="44">
        <f t="shared" si="44"/>
        <v>1</v>
      </c>
      <c r="AQ24" s="105">
        <f t="shared" si="45"/>
        <v>10000</v>
      </c>
      <c r="AR24" s="107">
        <f t="shared" si="46"/>
        <v>1110000</v>
      </c>
      <c r="AS24" s="30" t="s">
        <v>69</v>
      </c>
      <c r="AT24" s="50" t="e">
        <f>SUM('SA 2016 Gruppe 5'!#REF!-'SA 2016 Gruppe 5'!#REF!)</f>
        <v>#REF!</v>
      </c>
      <c r="AU24" s="31" t="s">
        <v>61</v>
      </c>
      <c r="AV24" s="32" t="s">
        <v>70</v>
      </c>
      <c r="AW24" s="33" t="s">
        <v>71</v>
      </c>
      <c r="AX24" s="51" t="s">
        <v>72</v>
      </c>
      <c r="AZ24" s="48">
        <f t="shared" si="10"/>
        <v>0</v>
      </c>
      <c r="BA24" s="48">
        <f t="shared" si="11"/>
        <v>0</v>
      </c>
      <c r="BB24" s="48">
        <f t="shared" si="12"/>
        <v>0</v>
      </c>
      <c r="BC24" s="48">
        <f t="shared" si="13"/>
        <v>0</v>
      </c>
      <c r="BE24" s="48">
        <f t="shared" si="14"/>
        <v>0</v>
      </c>
      <c r="BF24" s="48">
        <f t="shared" si="15"/>
        <v>0</v>
      </c>
      <c r="BG24" s="48">
        <f t="shared" si="16"/>
        <v>0</v>
      </c>
      <c r="BH24" s="48">
        <f t="shared" si="17"/>
        <v>0</v>
      </c>
      <c r="BJ24" s="48">
        <f t="shared" si="18"/>
        <v>0</v>
      </c>
      <c r="BK24" s="48">
        <f t="shared" si="19"/>
        <v>0</v>
      </c>
      <c r="BL24" s="48">
        <f t="shared" si="20"/>
        <v>0</v>
      </c>
      <c r="BM24" s="48">
        <f t="shared" si="21"/>
        <v>0</v>
      </c>
      <c r="BO24" s="48">
        <f t="shared" si="22"/>
        <v>0</v>
      </c>
      <c r="BP24" s="48">
        <f t="shared" si="23"/>
        <v>0</v>
      </c>
      <c r="BQ24" s="48">
        <f t="shared" si="24"/>
        <v>0</v>
      </c>
      <c r="BR24" s="48">
        <f t="shared" si="25"/>
        <v>0</v>
      </c>
      <c r="BV24" s="48">
        <f t="shared" si="26"/>
        <v>0</v>
      </c>
      <c r="BW24" s="48">
        <f t="shared" si="27"/>
        <v>0</v>
      </c>
      <c r="BX24" s="48">
        <f t="shared" si="28"/>
        <v>0</v>
      </c>
      <c r="BY24" s="48">
        <f t="shared" si="29"/>
        <v>0</v>
      </c>
    </row>
    <row r="25" spans="1:77" ht="18">
      <c r="A25" s="53"/>
      <c r="B25" s="68">
        <v>22</v>
      </c>
      <c r="C25" s="2">
        <v>22</v>
      </c>
      <c r="D25" s="29"/>
      <c r="E25" s="29"/>
      <c r="F25" s="29"/>
      <c r="G25" s="29"/>
      <c r="H25" s="65">
        <f t="shared" si="0"/>
        <v>0</v>
      </c>
      <c r="I25" s="65" t="e">
        <f t="shared" si="1"/>
        <v>#DIV/0!</v>
      </c>
      <c r="J25" s="67">
        <f t="shared" si="2"/>
        <v>0</v>
      </c>
      <c r="K25" s="52"/>
      <c r="L25" s="48"/>
      <c r="R25" s="79">
        <f t="shared" si="30"/>
        <v>0</v>
      </c>
      <c r="S25" s="79">
        <f t="shared" si="31"/>
        <v>0</v>
      </c>
      <c r="T25" s="79">
        <f t="shared" si="32"/>
        <v>0</v>
      </c>
      <c r="U25" s="79">
        <f t="shared" si="33"/>
        <v>0</v>
      </c>
      <c r="V25" s="57">
        <f t="shared" si="3"/>
        <v>0</v>
      </c>
      <c r="W25" s="81" t="e">
        <f t="shared" si="4"/>
        <v>#DIV/0!</v>
      </c>
      <c r="X25" s="82">
        <f t="shared" si="5"/>
        <v>0</v>
      </c>
      <c r="Y25" s="85"/>
      <c r="Z25" s="79" t="str">
        <f t="shared" si="6"/>
        <v> </v>
      </c>
      <c r="AA25" s="79" t="str">
        <f t="shared" si="7"/>
        <v> </v>
      </c>
      <c r="AB25" s="79" t="str">
        <f t="shared" si="8"/>
        <v> </v>
      </c>
      <c r="AC25" s="79" t="str">
        <f t="shared" si="9"/>
        <v> </v>
      </c>
      <c r="AF25" s="103">
        <f t="shared" si="34"/>
        <v>3</v>
      </c>
      <c r="AG25" s="44">
        <f t="shared" si="35"/>
        <v>1</v>
      </c>
      <c r="AH25" s="44">
        <f t="shared" si="36"/>
        <v>1</v>
      </c>
      <c r="AI25" s="44">
        <f t="shared" si="37"/>
        <v>1</v>
      </c>
      <c r="AJ25" s="105">
        <f t="shared" si="38"/>
        <v>1000000</v>
      </c>
      <c r="AK25" s="104">
        <f t="shared" si="39"/>
        <v>2</v>
      </c>
      <c r="AL25" s="44">
        <f t="shared" si="40"/>
        <v>1</v>
      </c>
      <c r="AM25" s="44">
        <f t="shared" si="41"/>
        <v>1</v>
      </c>
      <c r="AN25" s="106">
        <f t="shared" si="42"/>
        <v>100000</v>
      </c>
      <c r="AO25" s="103">
        <f t="shared" si="43"/>
        <v>1</v>
      </c>
      <c r="AP25" s="44">
        <f t="shared" si="44"/>
        <v>1</v>
      </c>
      <c r="AQ25" s="105">
        <f t="shared" si="45"/>
        <v>10000</v>
      </c>
      <c r="AR25" s="107">
        <f t="shared" si="46"/>
        <v>1110000</v>
      </c>
      <c r="AS25" s="30" t="s">
        <v>69</v>
      </c>
      <c r="AT25" s="50" t="e">
        <f>SUM('SA 2016 Gruppe 5'!#REF!-'SA 2016 Gruppe 5'!#REF!)</f>
        <v>#REF!</v>
      </c>
      <c r="AU25" s="31" t="s">
        <v>61</v>
      </c>
      <c r="AV25" s="32" t="s">
        <v>70</v>
      </c>
      <c r="AW25" s="33" t="s">
        <v>71</v>
      </c>
      <c r="AX25" s="51" t="s">
        <v>72</v>
      </c>
      <c r="AZ25" s="48">
        <f t="shared" si="10"/>
        <v>0</v>
      </c>
      <c r="BA25" s="48">
        <f t="shared" si="11"/>
        <v>0</v>
      </c>
      <c r="BB25" s="48">
        <f t="shared" si="12"/>
        <v>0</v>
      </c>
      <c r="BC25" s="48">
        <f t="shared" si="13"/>
        <v>0</v>
      </c>
      <c r="BE25" s="48">
        <f t="shared" si="14"/>
        <v>0</v>
      </c>
      <c r="BF25" s="48">
        <f t="shared" si="15"/>
        <v>0</v>
      </c>
      <c r="BG25" s="48">
        <f t="shared" si="16"/>
        <v>0</v>
      </c>
      <c r="BH25" s="48">
        <f t="shared" si="17"/>
        <v>0</v>
      </c>
      <c r="BJ25" s="48">
        <f t="shared" si="18"/>
        <v>0</v>
      </c>
      <c r="BK25" s="48">
        <f t="shared" si="19"/>
        <v>0</v>
      </c>
      <c r="BL25" s="48">
        <f t="shared" si="20"/>
        <v>0</v>
      </c>
      <c r="BM25" s="48">
        <f t="shared" si="21"/>
        <v>0</v>
      </c>
      <c r="BO25" s="48">
        <f t="shared" si="22"/>
        <v>0</v>
      </c>
      <c r="BP25" s="48">
        <f t="shared" si="23"/>
        <v>0</v>
      </c>
      <c r="BQ25" s="48">
        <f t="shared" si="24"/>
        <v>0</v>
      </c>
      <c r="BR25" s="48">
        <f t="shared" si="25"/>
        <v>0</v>
      </c>
      <c r="BV25" s="48">
        <f t="shared" si="26"/>
        <v>0</v>
      </c>
      <c r="BW25" s="48">
        <f t="shared" si="27"/>
        <v>0</v>
      </c>
      <c r="BX25" s="48">
        <f t="shared" si="28"/>
        <v>0</v>
      </c>
      <c r="BY25" s="48">
        <f t="shared" si="29"/>
        <v>0</v>
      </c>
    </row>
    <row r="26" spans="1:77" ht="18">
      <c r="A26" s="53"/>
      <c r="B26" s="68">
        <v>23</v>
      </c>
      <c r="C26" s="55">
        <v>23</v>
      </c>
      <c r="D26" s="28"/>
      <c r="E26" s="28"/>
      <c r="F26" s="28"/>
      <c r="G26" s="28"/>
      <c r="H26" s="65">
        <f t="shared" si="0"/>
        <v>0</v>
      </c>
      <c r="I26" s="65" t="e">
        <f t="shared" si="1"/>
        <v>#DIV/0!</v>
      </c>
      <c r="J26" s="67">
        <f t="shared" si="2"/>
        <v>0</v>
      </c>
      <c r="K26" s="52"/>
      <c r="L26" s="48"/>
      <c r="R26" s="79">
        <f t="shared" si="30"/>
        <v>0</v>
      </c>
      <c r="S26" s="79">
        <f t="shared" si="31"/>
        <v>0</v>
      </c>
      <c r="T26" s="79">
        <f t="shared" si="32"/>
        <v>0</v>
      </c>
      <c r="U26" s="79">
        <f t="shared" si="33"/>
        <v>0</v>
      </c>
      <c r="V26" s="57">
        <f t="shared" si="3"/>
        <v>0</v>
      </c>
      <c r="W26" s="81" t="e">
        <f t="shared" si="4"/>
        <v>#DIV/0!</v>
      </c>
      <c r="X26" s="82">
        <f t="shared" si="5"/>
        <v>0</v>
      </c>
      <c r="Y26" s="85"/>
      <c r="Z26" s="79" t="str">
        <f t="shared" si="6"/>
        <v> </v>
      </c>
      <c r="AA26" s="79" t="str">
        <f t="shared" si="7"/>
        <v> </v>
      </c>
      <c r="AB26" s="79" t="str">
        <f t="shared" si="8"/>
        <v> </v>
      </c>
      <c r="AC26" s="79" t="str">
        <f t="shared" si="9"/>
        <v> </v>
      </c>
      <c r="AF26" s="103">
        <f t="shared" si="34"/>
        <v>3</v>
      </c>
      <c r="AG26" s="44">
        <f t="shared" si="35"/>
        <v>1</v>
      </c>
      <c r="AH26" s="44">
        <f t="shared" si="36"/>
        <v>1</v>
      </c>
      <c r="AI26" s="44">
        <f t="shared" si="37"/>
        <v>1</v>
      </c>
      <c r="AJ26" s="105">
        <f t="shared" si="38"/>
        <v>1000000</v>
      </c>
      <c r="AK26" s="104">
        <f t="shared" si="39"/>
        <v>2</v>
      </c>
      <c r="AL26" s="44">
        <f t="shared" si="40"/>
        <v>1</v>
      </c>
      <c r="AM26" s="44">
        <f t="shared" si="41"/>
        <v>1</v>
      </c>
      <c r="AN26" s="106">
        <f t="shared" si="42"/>
        <v>100000</v>
      </c>
      <c r="AO26" s="103">
        <f t="shared" si="43"/>
        <v>1</v>
      </c>
      <c r="AP26" s="44">
        <f t="shared" si="44"/>
        <v>1</v>
      </c>
      <c r="AQ26" s="105">
        <f t="shared" si="45"/>
        <v>10000</v>
      </c>
      <c r="AR26" s="107">
        <f t="shared" si="46"/>
        <v>1110000</v>
      </c>
      <c r="AS26" s="30" t="s">
        <v>69</v>
      </c>
      <c r="AT26" s="50" t="e">
        <f>SUM('SA 2016 Gruppe 5'!#REF!-'SA 2016 Gruppe 5'!#REF!)</f>
        <v>#REF!</v>
      </c>
      <c r="AU26" s="31" t="s">
        <v>61</v>
      </c>
      <c r="AV26" s="32" t="s">
        <v>70</v>
      </c>
      <c r="AW26" s="33" t="s">
        <v>71</v>
      </c>
      <c r="AX26" s="51" t="s">
        <v>72</v>
      </c>
      <c r="AZ26" s="48">
        <f t="shared" si="10"/>
        <v>0</v>
      </c>
      <c r="BA26" s="48">
        <f t="shared" si="11"/>
        <v>0</v>
      </c>
      <c r="BB26" s="48">
        <f t="shared" si="12"/>
        <v>0</v>
      </c>
      <c r="BC26" s="48">
        <f t="shared" si="13"/>
        <v>0</v>
      </c>
      <c r="BE26" s="48">
        <f t="shared" si="14"/>
        <v>0</v>
      </c>
      <c r="BF26" s="48">
        <f t="shared" si="15"/>
        <v>0</v>
      </c>
      <c r="BG26" s="48">
        <f t="shared" si="16"/>
        <v>0</v>
      </c>
      <c r="BH26" s="48">
        <f t="shared" si="17"/>
        <v>0</v>
      </c>
      <c r="BJ26" s="48">
        <f t="shared" si="18"/>
        <v>0</v>
      </c>
      <c r="BK26" s="48">
        <f t="shared" si="19"/>
        <v>0</v>
      </c>
      <c r="BL26" s="48">
        <f t="shared" si="20"/>
        <v>0</v>
      </c>
      <c r="BM26" s="48">
        <f t="shared" si="21"/>
        <v>0</v>
      </c>
      <c r="BO26" s="48">
        <f t="shared" si="22"/>
        <v>0</v>
      </c>
      <c r="BP26" s="48">
        <f t="shared" si="23"/>
        <v>0</v>
      </c>
      <c r="BQ26" s="48">
        <f t="shared" si="24"/>
        <v>0</v>
      </c>
      <c r="BR26" s="48">
        <f t="shared" si="25"/>
        <v>0</v>
      </c>
      <c r="BV26" s="48">
        <f t="shared" si="26"/>
        <v>0</v>
      </c>
      <c r="BW26" s="48">
        <f t="shared" si="27"/>
        <v>0</v>
      </c>
      <c r="BX26" s="48">
        <f t="shared" si="28"/>
        <v>0</v>
      </c>
      <c r="BY26" s="48">
        <f t="shared" si="29"/>
        <v>0</v>
      </c>
    </row>
    <row r="27" spans="1:77" ht="18">
      <c r="A27" s="53"/>
      <c r="B27" s="68">
        <v>24</v>
      </c>
      <c r="C27" s="2">
        <v>24</v>
      </c>
      <c r="D27" s="29"/>
      <c r="E27" s="29"/>
      <c r="F27" s="29"/>
      <c r="G27" s="29"/>
      <c r="H27" s="65">
        <f t="shared" si="0"/>
        <v>0</v>
      </c>
      <c r="I27" s="65" t="e">
        <f t="shared" si="1"/>
        <v>#DIV/0!</v>
      </c>
      <c r="J27" s="67">
        <f t="shared" si="2"/>
        <v>0</v>
      </c>
      <c r="K27" s="52"/>
      <c r="L27" s="48"/>
      <c r="R27" s="79">
        <f t="shared" si="30"/>
        <v>0</v>
      </c>
      <c r="S27" s="79">
        <f t="shared" si="31"/>
        <v>0</v>
      </c>
      <c r="T27" s="79">
        <f t="shared" si="32"/>
        <v>0</v>
      </c>
      <c r="U27" s="79">
        <f t="shared" si="33"/>
        <v>0</v>
      </c>
      <c r="V27" s="57">
        <f t="shared" si="3"/>
        <v>0</v>
      </c>
      <c r="W27" s="81" t="e">
        <f t="shared" si="4"/>
        <v>#DIV/0!</v>
      </c>
      <c r="X27" s="82">
        <f t="shared" si="5"/>
        <v>0</v>
      </c>
      <c r="Y27" s="85"/>
      <c r="Z27" s="79" t="str">
        <f t="shared" si="6"/>
        <v> </v>
      </c>
      <c r="AA27" s="79" t="str">
        <f t="shared" si="7"/>
        <v> </v>
      </c>
      <c r="AB27" s="79" t="str">
        <f t="shared" si="8"/>
        <v> </v>
      </c>
      <c r="AC27" s="79" t="str">
        <f t="shared" si="9"/>
        <v> </v>
      </c>
      <c r="AF27" s="103">
        <f t="shared" si="34"/>
        <v>3</v>
      </c>
      <c r="AG27" s="44">
        <f t="shared" si="35"/>
        <v>1</v>
      </c>
      <c r="AH27" s="44">
        <f t="shared" si="36"/>
        <v>1</v>
      </c>
      <c r="AI27" s="44">
        <f t="shared" si="37"/>
        <v>1</v>
      </c>
      <c r="AJ27" s="105">
        <f t="shared" si="38"/>
        <v>1000000</v>
      </c>
      <c r="AK27" s="104">
        <f t="shared" si="39"/>
        <v>2</v>
      </c>
      <c r="AL27" s="44">
        <f t="shared" si="40"/>
        <v>1</v>
      </c>
      <c r="AM27" s="44">
        <f t="shared" si="41"/>
        <v>1</v>
      </c>
      <c r="AN27" s="106">
        <f t="shared" si="42"/>
        <v>100000</v>
      </c>
      <c r="AO27" s="103">
        <f t="shared" si="43"/>
        <v>1</v>
      </c>
      <c r="AP27" s="44">
        <f t="shared" si="44"/>
        <v>1</v>
      </c>
      <c r="AQ27" s="105">
        <f t="shared" si="45"/>
        <v>10000</v>
      </c>
      <c r="AR27" s="107">
        <f t="shared" si="46"/>
        <v>1110000</v>
      </c>
      <c r="AS27" s="30" t="s">
        <v>69</v>
      </c>
      <c r="AT27" s="50" t="e">
        <f>SUM('SA 2016 Gruppe 5'!#REF!-'SA 2016 Gruppe 5'!#REF!)</f>
        <v>#REF!</v>
      </c>
      <c r="AU27" s="31" t="s">
        <v>61</v>
      </c>
      <c r="AV27" s="32" t="s">
        <v>70</v>
      </c>
      <c r="AW27" s="33" t="s">
        <v>71</v>
      </c>
      <c r="AX27" s="51" t="s">
        <v>72</v>
      </c>
      <c r="AZ27" s="48">
        <f t="shared" si="10"/>
        <v>0</v>
      </c>
      <c r="BA27" s="48">
        <f t="shared" si="11"/>
        <v>0</v>
      </c>
      <c r="BB27" s="48">
        <f t="shared" si="12"/>
        <v>0</v>
      </c>
      <c r="BC27" s="48">
        <f t="shared" si="13"/>
        <v>0</v>
      </c>
      <c r="BE27" s="48">
        <f t="shared" si="14"/>
        <v>0</v>
      </c>
      <c r="BF27" s="48">
        <f t="shared" si="15"/>
        <v>0</v>
      </c>
      <c r="BG27" s="48">
        <f t="shared" si="16"/>
        <v>0</v>
      </c>
      <c r="BH27" s="48">
        <f t="shared" si="17"/>
        <v>0</v>
      </c>
      <c r="BJ27" s="48">
        <f t="shared" si="18"/>
        <v>0</v>
      </c>
      <c r="BK27" s="48">
        <f t="shared" si="19"/>
        <v>0</v>
      </c>
      <c r="BL27" s="48">
        <f t="shared" si="20"/>
        <v>0</v>
      </c>
      <c r="BM27" s="48">
        <f t="shared" si="21"/>
        <v>0</v>
      </c>
      <c r="BO27" s="48">
        <f t="shared" si="22"/>
        <v>0</v>
      </c>
      <c r="BP27" s="48">
        <f t="shared" si="23"/>
        <v>0</v>
      </c>
      <c r="BQ27" s="48">
        <f t="shared" si="24"/>
        <v>0</v>
      </c>
      <c r="BR27" s="48">
        <f t="shared" si="25"/>
        <v>0</v>
      </c>
      <c r="BV27" s="48">
        <f t="shared" si="26"/>
        <v>0</v>
      </c>
      <c r="BW27" s="48">
        <f t="shared" si="27"/>
        <v>0</v>
      </c>
      <c r="BX27" s="48">
        <f t="shared" si="28"/>
        <v>0</v>
      </c>
      <c r="BY27" s="48">
        <f t="shared" si="29"/>
        <v>0</v>
      </c>
    </row>
    <row r="28" spans="1:77" ht="18">
      <c r="A28" s="53"/>
      <c r="B28" s="68">
        <v>25</v>
      </c>
      <c r="C28" s="55">
        <v>25</v>
      </c>
      <c r="D28" s="28"/>
      <c r="E28" s="28"/>
      <c r="F28" s="28"/>
      <c r="G28" s="28"/>
      <c r="H28" s="65">
        <f t="shared" si="0"/>
        <v>0</v>
      </c>
      <c r="I28" s="65" t="e">
        <f t="shared" si="1"/>
        <v>#DIV/0!</v>
      </c>
      <c r="J28" s="67">
        <f t="shared" si="2"/>
        <v>0</v>
      </c>
      <c r="K28" s="52"/>
      <c r="L28" s="48"/>
      <c r="R28" s="79">
        <f t="shared" si="30"/>
        <v>0</v>
      </c>
      <c r="S28" s="79">
        <f t="shared" si="31"/>
        <v>0</v>
      </c>
      <c r="T28" s="79">
        <f t="shared" si="32"/>
        <v>0</v>
      </c>
      <c r="U28" s="79">
        <f t="shared" si="33"/>
        <v>0</v>
      </c>
      <c r="V28" s="57">
        <f t="shared" si="3"/>
        <v>0</v>
      </c>
      <c r="W28" s="81" t="e">
        <f t="shared" si="4"/>
        <v>#DIV/0!</v>
      </c>
      <c r="X28" s="82">
        <f t="shared" si="5"/>
        <v>0</v>
      </c>
      <c r="Y28" s="85"/>
      <c r="Z28" s="79" t="str">
        <f t="shared" si="6"/>
        <v> </v>
      </c>
      <c r="AA28" s="79" t="str">
        <f t="shared" si="7"/>
        <v> </v>
      </c>
      <c r="AB28" s="79" t="str">
        <f t="shared" si="8"/>
        <v> </v>
      </c>
      <c r="AC28" s="79" t="str">
        <f t="shared" si="9"/>
        <v> </v>
      </c>
      <c r="AF28" s="103">
        <f t="shared" si="34"/>
        <v>3</v>
      </c>
      <c r="AG28" s="44">
        <f t="shared" si="35"/>
        <v>1</v>
      </c>
      <c r="AH28" s="44">
        <f t="shared" si="36"/>
        <v>1</v>
      </c>
      <c r="AI28" s="44">
        <f t="shared" si="37"/>
        <v>1</v>
      </c>
      <c r="AJ28" s="105">
        <f t="shared" si="38"/>
        <v>1000000</v>
      </c>
      <c r="AK28" s="104">
        <f t="shared" si="39"/>
        <v>2</v>
      </c>
      <c r="AL28" s="44">
        <f t="shared" si="40"/>
        <v>1</v>
      </c>
      <c r="AM28" s="44">
        <f t="shared" si="41"/>
        <v>1</v>
      </c>
      <c r="AN28" s="106">
        <f t="shared" si="42"/>
        <v>100000</v>
      </c>
      <c r="AO28" s="103">
        <f t="shared" si="43"/>
        <v>1</v>
      </c>
      <c r="AP28" s="44">
        <f t="shared" si="44"/>
        <v>1</v>
      </c>
      <c r="AQ28" s="105">
        <f t="shared" si="45"/>
        <v>10000</v>
      </c>
      <c r="AR28" s="107">
        <f t="shared" si="46"/>
        <v>1110000</v>
      </c>
      <c r="AS28" s="30" t="s">
        <v>69</v>
      </c>
      <c r="AT28" s="50" t="e">
        <f>SUM('SA 2016 Gruppe 5'!#REF!-'SA 2016 Gruppe 5'!#REF!)</f>
        <v>#REF!</v>
      </c>
      <c r="AU28" s="31" t="s">
        <v>61</v>
      </c>
      <c r="AV28" s="32" t="s">
        <v>70</v>
      </c>
      <c r="AW28" s="33" t="s">
        <v>71</v>
      </c>
      <c r="AX28" s="51" t="s">
        <v>72</v>
      </c>
      <c r="AZ28" s="48">
        <f t="shared" si="10"/>
        <v>0</v>
      </c>
      <c r="BA28" s="48">
        <f t="shared" si="11"/>
        <v>0</v>
      </c>
      <c r="BB28" s="48">
        <f t="shared" si="12"/>
        <v>0</v>
      </c>
      <c r="BC28" s="48">
        <f t="shared" si="13"/>
        <v>0</v>
      </c>
      <c r="BE28" s="48">
        <f t="shared" si="14"/>
        <v>0</v>
      </c>
      <c r="BF28" s="48">
        <f t="shared" si="15"/>
        <v>0</v>
      </c>
      <c r="BG28" s="48">
        <f t="shared" si="16"/>
        <v>0</v>
      </c>
      <c r="BH28" s="48">
        <f t="shared" si="17"/>
        <v>0</v>
      </c>
      <c r="BJ28" s="48">
        <f t="shared" si="18"/>
        <v>0</v>
      </c>
      <c r="BK28" s="48">
        <f t="shared" si="19"/>
        <v>0</v>
      </c>
      <c r="BL28" s="48">
        <f t="shared" si="20"/>
        <v>0</v>
      </c>
      <c r="BM28" s="48">
        <f t="shared" si="21"/>
        <v>0</v>
      </c>
      <c r="BO28" s="48">
        <f t="shared" si="22"/>
        <v>0</v>
      </c>
      <c r="BP28" s="48">
        <f t="shared" si="23"/>
        <v>0</v>
      </c>
      <c r="BQ28" s="48">
        <f t="shared" si="24"/>
        <v>0</v>
      </c>
      <c r="BR28" s="48">
        <f t="shared" si="25"/>
        <v>0</v>
      </c>
      <c r="BV28" s="48">
        <f t="shared" si="26"/>
        <v>0</v>
      </c>
      <c r="BW28" s="48">
        <f t="shared" si="27"/>
        <v>0</v>
      </c>
      <c r="BX28" s="48">
        <f t="shared" si="28"/>
        <v>0</v>
      </c>
      <c r="BY28" s="48">
        <f t="shared" si="29"/>
        <v>0</v>
      </c>
    </row>
    <row r="29" spans="1:77" ht="18">
      <c r="A29" s="53"/>
      <c r="B29" s="68">
        <v>26</v>
      </c>
      <c r="C29" s="2">
        <v>26</v>
      </c>
      <c r="D29" s="29"/>
      <c r="E29" s="29"/>
      <c r="F29" s="29"/>
      <c r="G29" s="29"/>
      <c r="H29" s="65">
        <f t="shared" si="0"/>
        <v>0</v>
      </c>
      <c r="I29" s="65" t="e">
        <f t="shared" si="1"/>
        <v>#DIV/0!</v>
      </c>
      <c r="J29" s="67">
        <f t="shared" si="2"/>
        <v>0</v>
      </c>
      <c r="K29" s="52"/>
      <c r="L29" s="48"/>
      <c r="R29" s="79">
        <f t="shared" si="30"/>
        <v>0</v>
      </c>
      <c r="S29" s="79">
        <f t="shared" si="31"/>
        <v>0</v>
      </c>
      <c r="T29" s="79">
        <f t="shared" si="32"/>
        <v>0</v>
      </c>
      <c r="U29" s="79">
        <f t="shared" si="33"/>
        <v>0</v>
      </c>
      <c r="V29" s="57">
        <f t="shared" si="3"/>
        <v>0</v>
      </c>
      <c r="W29" s="81" t="e">
        <f t="shared" si="4"/>
        <v>#DIV/0!</v>
      </c>
      <c r="X29" s="82">
        <f t="shared" si="5"/>
        <v>0</v>
      </c>
      <c r="Y29" s="85"/>
      <c r="Z29" s="79" t="str">
        <f t="shared" si="6"/>
        <v> </v>
      </c>
      <c r="AA29" s="79" t="str">
        <f t="shared" si="7"/>
        <v> </v>
      </c>
      <c r="AB29" s="79" t="str">
        <f t="shared" si="8"/>
        <v> </v>
      </c>
      <c r="AC29" s="79" t="str">
        <f t="shared" si="9"/>
        <v> </v>
      </c>
      <c r="AF29" s="103">
        <f t="shared" si="34"/>
        <v>3</v>
      </c>
      <c r="AG29" s="44">
        <f t="shared" si="35"/>
        <v>1</v>
      </c>
      <c r="AH29" s="44">
        <f t="shared" si="36"/>
        <v>1</v>
      </c>
      <c r="AI29" s="44">
        <f t="shared" si="37"/>
        <v>1</v>
      </c>
      <c r="AJ29" s="105">
        <f t="shared" si="38"/>
        <v>1000000</v>
      </c>
      <c r="AK29" s="104">
        <f t="shared" si="39"/>
        <v>2</v>
      </c>
      <c r="AL29" s="44">
        <f t="shared" si="40"/>
        <v>1</v>
      </c>
      <c r="AM29" s="44">
        <f t="shared" si="41"/>
        <v>1</v>
      </c>
      <c r="AN29" s="106">
        <f t="shared" si="42"/>
        <v>100000</v>
      </c>
      <c r="AO29" s="103">
        <f t="shared" si="43"/>
        <v>1</v>
      </c>
      <c r="AP29" s="44">
        <f t="shared" si="44"/>
        <v>1</v>
      </c>
      <c r="AQ29" s="105">
        <f t="shared" si="45"/>
        <v>10000</v>
      </c>
      <c r="AR29" s="107">
        <f t="shared" si="46"/>
        <v>1110000</v>
      </c>
      <c r="AS29" s="30" t="s">
        <v>69</v>
      </c>
      <c r="AT29" s="50" t="e">
        <f>SUM('SA 2016 Gruppe 5'!#REF!-'SA 2016 Gruppe 5'!#REF!)</f>
        <v>#REF!</v>
      </c>
      <c r="AU29" s="31" t="s">
        <v>61</v>
      </c>
      <c r="AV29" s="32" t="s">
        <v>70</v>
      </c>
      <c r="AW29" s="33" t="s">
        <v>71</v>
      </c>
      <c r="AX29" s="51" t="s">
        <v>72</v>
      </c>
      <c r="AZ29" s="48">
        <f t="shared" si="10"/>
        <v>0</v>
      </c>
      <c r="BA29" s="48">
        <f t="shared" si="11"/>
        <v>0</v>
      </c>
      <c r="BB29" s="48">
        <f t="shared" si="12"/>
        <v>0</v>
      </c>
      <c r="BC29" s="48">
        <f t="shared" si="13"/>
        <v>0</v>
      </c>
      <c r="BE29" s="48">
        <f t="shared" si="14"/>
        <v>0</v>
      </c>
      <c r="BF29" s="48">
        <f t="shared" si="15"/>
        <v>0</v>
      </c>
      <c r="BG29" s="48">
        <f t="shared" si="16"/>
        <v>0</v>
      </c>
      <c r="BH29" s="48">
        <f t="shared" si="17"/>
        <v>0</v>
      </c>
      <c r="BJ29" s="48">
        <f t="shared" si="18"/>
        <v>0</v>
      </c>
      <c r="BK29" s="48">
        <f t="shared" si="19"/>
        <v>0</v>
      </c>
      <c r="BL29" s="48">
        <f t="shared" si="20"/>
        <v>0</v>
      </c>
      <c r="BM29" s="48">
        <f t="shared" si="21"/>
        <v>0</v>
      </c>
      <c r="BO29" s="48">
        <f t="shared" si="22"/>
        <v>0</v>
      </c>
      <c r="BP29" s="48">
        <f t="shared" si="23"/>
        <v>0</v>
      </c>
      <c r="BQ29" s="48">
        <f t="shared" si="24"/>
        <v>0</v>
      </c>
      <c r="BR29" s="48">
        <f t="shared" si="25"/>
        <v>0</v>
      </c>
      <c r="BV29" s="48">
        <f t="shared" si="26"/>
        <v>0</v>
      </c>
      <c r="BW29" s="48">
        <f t="shared" si="27"/>
        <v>0</v>
      </c>
      <c r="BX29" s="48">
        <f t="shared" si="28"/>
        <v>0</v>
      </c>
      <c r="BY29" s="48">
        <f t="shared" si="29"/>
        <v>0</v>
      </c>
    </row>
    <row r="30" spans="1:77" ht="18">
      <c r="A30" s="53"/>
      <c r="B30" s="68">
        <v>27</v>
      </c>
      <c r="C30" s="55">
        <v>27</v>
      </c>
      <c r="D30" s="28"/>
      <c r="E30" s="28"/>
      <c r="F30" s="28"/>
      <c r="G30" s="28"/>
      <c r="H30" s="65">
        <f t="shared" si="0"/>
        <v>0</v>
      </c>
      <c r="I30" s="65" t="e">
        <f t="shared" si="1"/>
        <v>#DIV/0!</v>
      </c>
      <c r="J30" s="67">
        <f t="shared" si="2"/>
        <v>0</v>
      </c>
      <c r="K30" s="52"/>
      <c r="L30" s="48"/>
      <c r="R30" s="79">
        <f t="shared" si="30"/>
        <v>0</v>
      </c>
      <c r="S30" s="79">
        <f t="shared" si="31"/>
        <v>0</v>
      </c>
      <c r="T30" s="79">
        <f t="shared" si="32"/>
        <v>0</v>
      </c>
      <c r="U30" s="79">
        <f t="shared" si="33"/>
        <v>0</v>
      </c>
      <c r="V30" s="57">
        <f t="shared" si="3"/>
        <v>0</v>
      </c>
      <c r="W30" s="81" t="e">
        <f t="shared" si="4"/>
        <v>#DIV/0!</v>
      </c>
      <c r="X30" s="82">
        <f t="shared" si="5"/>
        <v>0</v>
      </c>
      <c r="Y30" s="85"/>
      <c r="Z30" s="79" t="str">
        <f t="shared" si="6"/>
        <v> </v>
      </c>
      <c r="AA30" s="79" t="str">
        <f t="shared" si="7"/>
        <v> </v>
      </c>
      <c r="AB30" s="79" t="str">
        <f t="shared" si="8"/>
        <v> </v>
      </c>
      <c r="AC30" s="79" t="str">
        <f t="shared" si="9"/>
        <v> </v>
      </c>
      <c r="AF30" s="103">
        <f t="shared" si="34"/>
        <v>3</v>
      </c>
      <c r="AG30" s="44">
        <f t="shared" si="35"/>
        <v>1</v>
      </c>
      <c r="AH30" s="44">
        <f t="shared" si="36"/>
        <v>1</v>
      </c>
      <c r="AI30" s="44">
        <f t="shared" si="37"/>
        <v>1</v>
      </c>
      <c r="AJ30" s="105">
        <f t="shared" si="38"/>
        <v>1000000</v>
      </c>
      <c r="AK30" s="104">
        <f t="shared" si="39"/>
        <v>2</v>
      </c>
      <c r="AL30" s="44">
        <f t="shared" si="40"/>
        <v>1</v>
      </c>
      <c r="AM30" s="44">
        <f t="shared" si="41"/>
        <v>1</v>
      </c>
      <c r="AN30" s="106">
        <f t="shared" si="42"/>
        <v>100000</v>
      </c>
      <c r="AO30" s="103">
        <f t="shared" si="43"/>
        <v>1</v>
      </c>
      <c r="AP30" s="44">
        <f t="shared" si="44"/>
        <v>1</v>
      </c>
      <c r="AQ30" s="105">
        <f t="shared" si="45"/>
        <v>10000</v>
      </c>
      <c r="AR30" s="107">
        <f t="shared" si="46"/>
        <v>1110000</v>
      </c>
      <c r="AS30" s="30" t="s">
        <v>69</v>
      </c>
      <c r="AT30" s="50" t="e">
        <f>SUM('SA 2016 Gruppe 5'!#REF!-'SA 2016 Gruppe 5'!#REF!)</f>
        <v>#REF!</v>
      </c>
      <c r="AU30" s="31" t="s">
        <v>61</v>
      </c>
      <c r="AV30" s="32" t="s">
        <v>70</v>
      </c>
      <c r="AW30" s="33" t="s">
        <v>71</v>
      </c>
      <c r="AX30" s="51" t="s">
        <v>72</v>
      </c>
      <c r="AZ30" s="48">
        <f t="shared" si="10"/>
        <v>0</v>
      </c>
      <c r="BA30" s="48">
        <f t="shared" si="11"/>
        <v>0</v>
      </c>
      <c r="BB30" s="48">
        <f t="shared" si="12"/>
        <v>0</v>
      </c>
      <c r="BC30" s="48">
        <f t="shared" si="13"/>
        <v>0</v>
      </c>
      <c r="BE30" s="48">
        <f t="shared" si="14"/>
        <v>0</v>
      </c>
      <c r="BF30" s="48">
        <f t="shared" si="15"/>
        <v>0</v>
      </c>
      <c r="BG30" s="48">
        <f t="shared" si="16"/>
        <v>0</v>
      </c>
      <c r="BH30" s="48">
        <f t="shared" si="17"/>
        <v>0</v>
      </c>
      <c r="BJ30" s="48">
        <f t="shared" si="18"/>
        <v>0</v>
      </c>
      <c r="BK30" s="48">
        <f t="shared" si="19"/>
        <v>0</v>
      </c>
      <c r="BL30" s="48">
        <f t="shared" si="20"/>
        <v>0</v>
      </c>
      <c r="BM30" s="48">
        <f t="shared" si="21"/>
        <v>0</v>
      </c>
      <c r="BO30" s="48">
        <f t="shared" si="22"/>
        <v>0</v>
      </c>
      <c r="BP30" s="48">
        <f t="shared" si="23"/>
        <v>0</v>
      </c>
      <c r="BQ30" s="48">
        <f t="shared" si="24"/>
        <v>0</v>
      </c>
      <c r="BR30" s="48">
        <f t="shared" si="25"/>
        <v>0</v>
      </c>
      <c r="BV30" s="48">
        <f t="shared" si="26"/>
        <v>0</v>
      </c>
      <c r="BW30" s="48">
        <f t="shared" si="27"/>
        <v>0</v>
      </c>
      <c r="BX30" s="48">
        <f t="shared" si="28"/>
        <v>0</v>
      </c>
      <c r="BY30" s="48">
        <f t="shared" si="29"/>
        <v>0</v>
      </c>
    </row>
    <row r="31" spans="1:77" ht="18">
      <c r="A31" s="53"/>
      <c r="B31" s="68">
        <v>28</v>
      </c>
      <c r="C31" s="2">
        <v>28</v>
      </c>
      <c r="D31" s="29"/>
      <c r="E31" s="29"/>
      <c r="F31" s="29"/>
      <c r="G31" s="29"/>
      <c r="H31" s="65">
        <f t="shared" si="0"/>
        <v>0</v>
      </c>
      <c r="I31" s="65" t="e">
        <f t="shared" si="1"/>
        <v>#DIV/0!</v>
      </c>
      <c r="J31" s="67">
        <f t="shared" si="2"/>
        <v>0</v>
      </c>
      <c r="K31" s="52"/>
      <c r="L31" s="48"/>
      <c r="R31" s="79">
        <f t="shared" si="30"/>
        <v>0</v>
      </c>
      <c r="S31" s="79">
        <f t="shared" si="31"/>
        <v>0</v>
      </c>
      <c r="T31" s="79">
        <f t="shared" si="32"/>
        <v>0</v>
      </c>
      <c r="U31" s="79">
        <f t="shared" si="33"/>
        <v>0</v>
      </c>
      <c r="V31" s="57">
        <f t="shared" si="3"/>
        <v>0</v>
      </c>
      <c r="W31" s="81" t="e">
        <f t="shared" si="4"/>
        <v>#DIV/0!</v>
      </c>
      <c r="X31" s="82">
        <f t="shared" si="5"/>
        <v>0</v>
      </c>
      <c r="Y31" s="85"/>
      <c r="Z31" s="79" t="str">
        <f t="shared" si="6"/>
        <v> </v>
      </c>
      <c r="AA31" s="79" t="str">
        <f t="shared" si="7"/>
        <v> </v>
      </c>
      <c r="AB31" s="79" t="str">
        <f t="shared" si="8"/>
        <v> </v>
      </c>
      <c r="AC31" s="79" t="str">
        <f t="shared" si="9"/>
        <v> </v>
      </c>
      <c r="AF31" s="103">
        <f t="shared" si="34"/>
        <v>3</v>
      </c>
      <c r="AG31" s="44">
        <f t="shared" si="35"/>
        <v>1</v>
      </c>
      <c r="AH31" s="44">
        <f t="shared" si="36"/>
        <v>1</v>
      </c>
      <c r="AI31" s="44">
        <f t="shared" si="37"/>
        <v>1</v>
      </c>
      <c r="AJ31" s="105">
        <f t="shared" si="38"/>
        <v>1000000</v>
      </c>
      <c r="AK31" s="104">
        <f t="shared" si="39"/>
        <v>2</v>
      </c>
      <c r="AL31" s="44">
        <f t="shared" si="40"/>
        <v>1</v>
      </c>
      <c r="AM31" s="44">
        <f t="shared" si="41"/>
        <v>1</v>
      </c>
      <c r="AN31" s="106">
        <f t="shared" si="42"/>
        <v>100000</v>
      </c>
      <c r="AO31" s="103">
        <f t="shared" si="43"/>
        <v>1</v>
      </c>
      <c r="AP31" s="44">
        <f t="shared" si="44"/>
        <v>1</v>
      </c>
      <c r="AQ31" s="105">
        <f t="shared" si="45"/>
        <v>10000</v>
      </c>
      <c r="AR31" s="107">
        <f t="shared" si="46"/>
        <v>1110000</v>
      </c>
      <c r="AS31" s="30" t="s">
        <v>69</v>
      </c>
      <c r="AT31" s="50" t="e">
        <f>SUM('SA 2016 Gruppe 5'!#REF!-'SA 2016 Gruppe 5'!#REF!)</f>
        <v>#REF!</v>
      </c>
      <c r="AU31" s="31" t="s">
        <v>61</v>
      </c>
      <c r="AV31" s="32" t="s">
        <v>70</v>
      </c>
      <c r="AW31" s="33" t="s">
        <v>71</v>
      </c>
      <c r="AX31" s="51" t="s">
        <v>72</v>
      </c>
      <c r="AZ31" s="48">
        <f t="shared" si="10"/>
        <v>0</v>
      </c>
      <c r="BA31" s="48">
        <f t="shared" si="11"/>
        <v>0</v>
      </c>
      <c r="BB31" s="48">
        <f t="shared" si="12"/>
        <v>0</v>
      </c>
      <c r="BC31" s="48">
        <f t="shared" si="13"/>
        <v>0</v>
      </c>
      <c r="BE31" s="48">
        <f t="shared" si="14"/>
        <v>0</v>
      </c>
      <c r="BF31" s="48">
        <f t="shared" si="15"/>
        <v>0</v>
      </c>
      <c r="BG31" s="48">
        <f t="shared" si="16"/>
        <v>0</v>
      </c>
      <c r="BH31" s="48">
        <f t="shared" si="17"/>
        <v>0</v>
      </c>
      <c r="BJ31" s="48">
        <f t="shared" si="18"/>
        <v>0</v>
      </c>
      <c r="BK31" s="48">
        <f t="shared" si="19"/>
        <v>0</v>
      </c>
      <c r="BL31" s="48">
        <f t="shared" si="20"/>
        <v>0</v>
      </c>
      <c r="BM31" s="48">
        <f t="shared" si="21"/>
        <v>0</v>
      </c>
      <c r="BO31" s="48">
        <f t="shared" si="22"/>
        <v>0</v>
      </c>
      <c r="BP31" s="48">
        <f t="shared" si="23"/>
        <v>0</v>
      </c>
      <c r="BQ31" s="48">
        <f t="shared" si="24"/>
        <v>0</v>
      </c>
      <c r="BR31" s="48">
        <f t="shared" si="25"/>
        <v>0</v>
      </c>
      <c r="BV31" s="48">
        <f t="shared" si="26"/>
        <v>0</v>
      </c>
      <c r="BW31" s="48">
        <f t="shared" si="27"/>
        <v>0</v>
      </c>
      <c r="BX31" s="48">
        <f t="shared" si="28"/>
        <v>0</v>
      </c>
      <c r="BY31" s="48">
        <f t="shared" si="29"/>
        <v>0</v>
      </c>
    </row>
    <row r="32" spans="1:77" ht="18">
      <c r="A32" s="53"/>
      <c r="B32" s="68">
        <v>29</v>
      </c>
      <c r="C32" s="55">
        <v>29</v>
      </c>
      <c r="D32" s="28"/>
      <c r="E32" s="28"/>
      <c r="F32" s="28"/>
      <c r="G32" s="28"/>
      <c r="H32" s="65">
        <f t="shared" si="0"/>
        <v>0</v>
      </c>
      <c r="I32" s="65" t="e">
        <f t="shared" si="1"/>
        <v>#DIV/0!</v>
      </c>
      <c r="J32" s="67">
        <f t="shared" si="2"/>
        <v>0</v>
      </c>
      <c r="K32" s="52"/>
      <c r="L32" s="48"/>
      <c r="R32" s="79">
        <f t="shared" si="30"/>
        <v>0</v>
      </c>
      <c r="S32" s="79">
        <f t="shared" si="31"/>
        <v>0</v>
      </c>
      <c r="T32" s="79">
        <f t="shared" si="32"/>
        <v>0</v>
      </c>
      <c r="U32" s="79">
        <f t="shared" si="33"/>
        <v>0</v>
      </c>
      <c r="V32" s="57">
        <f t="shared" si="3"/>
        <v>0</v>
      </c>
      <c r="W32" s="81" t="e">
        <f t="shared" si="4"/>
        <v>#DIV/0!</v>
      </c>
      <c r="X32" s="82">
        <f t="shared" si="5"/>
        <v>0</v>
      </c>
      <c r="Y32" s="85"/>
      <c r="Z32" s="79" t="str">
        <f t="shared" si="6"/>
        <v> </v>
      </c>
      <c r="AA32" s="79" t="str">
        <f t="shared" si="7"/>
        <v> </v>
      </c>
      <c r="AB32" s="79" t="str">
        <f t="shared" si="8"/>
        <v> </v>
      </c>
      <c r="AC32" s="79" t="str">
        <f t="shared" si="9"/>
        <v> </v>
      </c>
      <c r="AF32" s="103">
        <f t="shared" si="34"/>
        <v>3</v>
      </c>
      <c r="AG32" s="44">
        <f t="shared" si="35"/>
        <v>1</v>
      </c>
      <c r="AH32" s="44">
        <f t="shared" si="36"/>
        <v>1</v>
      </c>
      <c r="AI32" s="44">
        <f t="shared" si="37"/>
        <v>1</v>
      </c>
      <c r="AJ32" s="105">
        <f t="shared" si="38"/>
        <v>1000000</v>
      </c>
      <c r="AK32" s="104">
        <f t="shared" si="39"/>
        <v>2</v>
      </c>
      <c r="AL32" s="44">
        <f t="shared" si="40"/>
        <v>1</v>
      </c>
      <c r="AM32" s="44">
        <f t="shared" si="41"/>
        <v>1</v>
      </c>
      <c r="AN32" s="106">
        <f t="shared" si="42"/>
        <v>100000</v>
      </c>
      <c r="AO32" s="103">
        <f t="shared" si="43"/>
        <v>1</v>
      </c>
      <c r="AP32" s="44">
        <f t="shared" si="44"/>
        <v>1</v>
      </c>
      <c r="AQ32" s="105">
        <f t="shared" si="45"/>
        <v>10000</v>
      </c>
      <c r="AR32" s="107">
        <f t="shared" si="46"/>
        <v>1110000</v>
      </c>
      <c r="AS32" s="30" t="s">
        <v>69</v>
      </c>
      <c r="AT32" s="50" t="e">
        <f>SUM('SA 2016 Gruppe 5'!#REF!-'SA 2016 Gruppe 5'!#REF!)</f>
        <v>#REF!</v>
      </c>
      <c r="AU32" s="31" t="s">
        <v>61</v>
      </c>
      <c r="AV32" s="32" t="s">
        <v>70</v>
      </c>
      <c r="AW32" s="33" t="s">
        <v>71</v>
      </c>
      <c r="AX32" s="51" t="s">
        <v>72</v>
      </c>
      <c r="AZ32" s="48">
        <f t="shared" si="10"/>
        <v>0</v>
      </c>
      <c r="BA32" s="48">
        <f t="shared" si="11"/>
        <v>0</v>
      </c>
      <c r="BB32" s="48">
        <f t="shared" si="12"/>
        <v>0</v>
      </c>
      <c r="BC32" s="48">
        <f t="shared" si="13"/>
        <v>0</v>
      </c>
      <c r="BE32" s="48">
        <f t="shared" si="14"/>
        <v>0</v>
      </c>
      <c r="BF32" s="48">
        <f t="shared" si="15"/>
        <v>0</v>
      </c>
      <c r="BG32" s="48">
        <f t="shared" si="16"/>
        <v>0</v>
      </c>
      <c r="BH32" s="48">
        <f t="shared" si="17"/>
        <v>0</v>
      </c>
      <c r="BJ32" s="48">
        <f t="shared" si="18"/>
        <v>0</v>
      </c>
      <c r="BK32" s="48">
        <f t="shared" si="19"/>
        <v>0</v>
      </c>
      <c r="BL32" s="48">
        <f t="shared" si="20"/>
        <v>0</v>
      </c>
      <c r="BM32" s="48">
        <f t="shared" si="21"/>
        <v>0</v>
      </c>
      <c r="BO32" s="48">
        <f t="shared" si="22"/>
        <v>0</v>
      </c>
      <c r="BP32" s="48">
        <f t="shared" si="23"/>
        <v>0</v>
      </c>
      <c r="BQ32" s="48">
        <f t="shared" si="24"/>
        <v>0</v>
      </c>
      <c r="BR32" s="48">
        <f t="shared" si="25"/>
        <v>0</v>
      </c>
      <c r="BV32" s="48">
        <f t="shared" si="26"/>
        <v>0</v>
      </c>
      <c r="BW32" s="48">
        <f t="shared" si="27"/>
        <v>0</v>
      </c>
      <c r="BX32" s="48">
        <f t="shared" si="28"/>
        <v>0</v>
      </c>
      <c r="BY32" s="48">
        <f t="shared" si="29"/>
        <v>0</v>
      </c>
    </row>
    <row r="33" spans="1:77" ht="18">
      <c r="A33" s="53"/>
      <c r="B33" s="68">
        <v>30</v>
      </c>
      <c r="C33" s="2">
        <v>30</v>
      </c>
      <c r="D33" s="29"/>
      <c r="E33" s="29"/>
      <c r="F33" s="29"/>
      <c r="G33" s="29"/>
      <c r="H33" s="65">
        <f t="shared" si="0"/>
        <v>0</v>
      </c>
      <c r="I33" s="65" t="e">
        <f t="shared" si="1"/>
        <v>#DIV/0!</v>
      </c>
      <c r="J33" s="67">
        <f t="shared" si="2"/>
        <v>0</v>
      </c>
      <c r="K33" s="52"/>
      <c r="L33" s="48"/>
      <c r="R33" s="79">
        <f t="shared" si="30"/>
        <v>0</v>
      </c>
      <c r="S33" s="79">
        <f t="shared" si="31"/>
        <v>0</v>
      </c>
      <c r="T33" s="79">
        <f t="shared" si="32"/>
        <v>0</v>
      </c>
      <c r="U33" s="79">
        <f t="shared" si="33"/>
        <v>0</v>
      </c>
      <c r="V33" s="57">
        <f t="shared" si="3"/>
        <v>0</v>
      </c>
      <c r="W33" s="81" t="e">
        <f t="shared" si="4"/>
        <v>#DIV/0!</v>
      </c>
      <c r="X33" s="82">
        <f t="shared" si="5"/>
        <v>0</v>
      </c>
      <c r="Y33" s="85"/>
      <c r="Z33" s="79" t="str">
        <f t="shared" si="6"/>
        <v> </v>
      </c>
      <c r="AA33" s="79" t="str">
        <f t="shared" si="7"/>
        <v> </v>
      </c>
      <c r="AB33" s="79" t="str">
        <f t="shared" si="8"/>
        <v> </v>
      </c>
      <c r="AC33" s="79" t="str">
        <f t="shared" si="9"/>
        <v> </v>
      </c>
      <c r="AF33" s="103">
        <f t="shared" si="34"/>
        <v>3</v>
      </c>
      <c r="AG33" s="44">
        <f t="shared" si="35"/>
        <v>1</v>
      </c>
      <c r="AH33" s="44">
        <f t="shared" si="36"/>
        <v>1</v>
      </c>
      <c r="AI33" s="44">
        <f t="shared" si="37"/>
        <v>1</v>
      </c>
      <c r="AJ33" s="105">
        <f t="shared" si="38"/>
        <v>1000000</v>
      </c>
      <c r="AK33" s="104">
        <f t="shared" si="39"/>
        <v>2</v>
      </c>
      <c r="AL33" s="44">
        <f t="shared" si="40"/>
        <v>1</v>
      </c>
      <c r="AM33" s="44">
        <f t="shared" si="41"/>
        <v>1</v>
      </c>
      <c r="AN33" s="106">
        <f t="shared" si="42"/>
        <v>100000</v>
      </c>
      <c r="AO33" s="103">
        <f t="shared" si="43"/>
        <v>1</v>
      </c>
      <c r="AP33" s="44">
        <f t="shared" si="44"/>
        <v>1</v>
      </c>
      <c r="AQ33" s="105">
        <f t="shared" si="45"/>
        <v>10000</v>
      </c>
      <c r="AR33" s="107">
        <f t="shared" si="46"/>
        <v>1110000</v>
      </c>
      <c r="AS33" s="30" t="s">
        <v>69</v>
      </c>
      <c r="AT33" s="50" t="e">
        <f>SUM('SA 2016 Gruppe 5'!#REF!-'SA 2016 Gruppe 5'!#REF!)</f>
        <v>#REF!</v>
      </c>
      <c r="AU33" s="31" t="s">
        <v>61</v>
      </c>
      <c r="AV33" s="32" t="s">
        <v>70</v>
      </c>
      <c r="AW33" s="33" t="s">
        <v>71</v>
      </c>
      <c r="AX33" s="51" t="s">
        <v>72</v>
      </c>
      <c r="AZ33" s="48">
        <f t="shared" si="10"/>
        <v>0</v>
      </c>
      <c r="BA33" s="48">
        <f t="shared" si="11"/>
        <v>0</v>
      </c>
      <c r="BB33" s="48">
        <f t="shared" si="12"/>
        <v>0</v>
      </c>
      <c r="BC33" s="48">
        <f t="shared" si="13"/>
        <v>0</v>
      </c>
      <c r="BE33" s="48">
        <f t="shared" si="14"/>
        <v>0</v>
      </c>
      <c r="BF33" s="48">
        <f t="shared" si="15"/>
        <v>0</v>
      </c>
      <c r="BG33" s="48">
        <f t="shared" si="16"/>
        <v>0</v>
      </c>
      <c r="BH33" s="48">
        <f t="shared" si="17"/>
        <v>0</v>
      </c>
      <c r="BJ33" s="48">
        <f t="shared" si="18"/>
        <v>0</v>
      </c>
      <c r="BK33" s="48">
        <f t="shared" si="19"/>
        <v>0</v>
      </c>
      <c r="BL33" s="48">
        <f t="shared" si="20"/>
        <v>0</v>
      </c>
      <c r="BM33" s="48">
        <f t="shared" si="21"/>
        <v>0</v>
      </c>
      <c r="BO33" s="48">
        <f t="shared" si="22"/>
        <v>0</v>
      </c>
      <c r="BP33" s="48">
        <f t="shared" si="23"/>
        <v>0</v>
      </c>
      <c r="BQ33" s="48">
        <f t="shared" si="24"/>
        <v>0</v>
      </c>
      <c r="BR33" s="48">
        <f t="shared" si="25"/>
        <v>0</v>
      </c>
      <c r="BV33" s="48">
        <f t="shared" si="26"/>
        <v>0</v>
      </c>
      <c r="BW33" s="48">
        <f t="shared" si="27"/>
        <v>0</v>
      </c>
      <c r="BX33" s="48">
        <f t="shared" si="28"/>
        <v>0</v>
      </c>
      <c r="BY33" s="48">
        <f t="shared" si="29"/>
        <v>0</v>
      </c>
    </row>
    <row r="34" spans="1:77" ht="18">
      <c r="A34" s="53"/>
      <c r="B34" s="68">
        <v>31</v>
      </c>
      <c r="C34" s="55">
        <v>31</v>
      </c>
      <c r="D34" s="28"/>
      <c r="E34" s="28"/>
      <c r="F34" s="28"/>
      <c r="G34" s="28"/>
      <c r="H34" s="65">
        <f t="shared" si="0"/>
        <v>0</v>
      </c>
      <c r="I34" s="65" t="e">
        <f t="shared" si="1"/>
        <v>#DIV/0!</v>
      </c>
      <c r="J34" s="67">
        <f t="shared" si="2"/>
        <v>0</v>
      </c>
      <c r="K34" s="52"/>
      <c r="L34" s="48"/>
      <c r="R34" s="79">
        <f t="shared" si="30"/>
        <v>0</v>
      </c>
      <c r="S34" s="79">
        <f t="shared" si="31"/>
        <v>0</v>
      </c>
      <c r="T34" s="79">
        <f t="shared" si="32"/>
        <v>0</v>
      </c>
      <c r="U34" s="79">
        <f t="shared" si="33"/>
        <v>0</v>
      </c>
      <c r="V34" s="57">
        <f t="shared" si="3"/>
        <v>0</v>
      </c>
      <c r="W34" s="81" t="e">
        <f t="shared" si="4"/>
        <v>#DIV/0!</v>
      </c>
      <c r="X34" s="82">
        <f t="shared" si="5"/>
        <v>0</v>
      </c>
      <c r="Y34" s="85"/>
      <c r="Z34" s="79" t="str">
        <f t="shared" si="6"/>
        <v> </v>
      </c>
      <c r="AA34" s="79" t="str">
        <f t="shared" si="7"/>
        <v> </v>
      </c>
      <c r="AB34" s="79" t="str">
        <f t="shared" si="8"/>
        <v> </v>
      </c>
      <c r="AC34" s="79" t="str">
        <f t="shared" si="9"/>
        <v> </v>
      </c>
      <c r="AF34" s="103">
        <f t="shared" si="34"/>
        <v>3</v>
      </c>
      <c r="AG34" s="44">
        <f t="shared" si="35"/>
        <v>1</v>
      </c>
      <c r="AH34" s="44">
        <f t="shared" si="36"/>
        <v>1</v>
      </c>
      <c r="AI34" s="44">
        <f t="shared" si="37"/>
        <v>1</v>
      </c>
      <c r="AJ34" s="105">
        <f t="shared" si="38"/>
        <v>1000000</v>
      </c>
      <c r="AK34" s="104">
        <f t="shared" si="39"/>
        <v>2</v>
      </c>
      <c r="AL34" s="44">
        <f t="shared" si="40"/>
        <v>1</v>
      </c>
      <c r="AM34" s="44">
        <f t="shared" si="41"/>
        <v>1</v>
      </c>
      <c r="AN34" s="106">
        <f t="shared" si="42"/>
        <v>100000</v>
      </c>
      <c r="AO34" s="103">
        <f t="shared" si="43"/>
        <v>1</v>
      </c>
      <c r="AP34" s="44">
        <f t="shared" si="44"/>
        <v>1</v>
      </c>
      <c r="AQ34" s="105">
        <f t="shared" si="45"/>
        <v>10000</v>
      </c>
      <c r="AR34" s="107">
        <f t="shared" si="46"/>
        <v>1110000</v>
      </c>
      <c r="AS34" s="30" t="s">
        <v>69</v>
      </c>
      <c r="AT34" s="50" t="e">
        <f>SUM('SA 2016 Gruppe 5'!#REF!-'SA 2016 Gruppe 5'!#REF!)</f>
        <v>#REF!</v>
      </c>
      <c r="AU34" s="31" t="s">
        <v>61</v>
      </c>
      <c r="AV34" s="32" t="s">
        <v>70</v>
      </c>
      <c r="AW34" s="33" t="s">
        <v>71</v>
      </c>
      <c r="AX34" s="51" t="s">
        <v>72</v>
      </c>
      <c r="AZ34" s="48">
        <f t="shared" si="10"/>
        <v>0</v>
      </c>
      <c r="BA34" s="48">
        <f t="shared" si="11"/>
        <v>0</v>
      </c>
      <c r="BB34" s="48">
        <f t="shared" si="12"/>
        <v>0</v>
      </c>
      <c r="BC34" s="48">
        <f t="shared" si="13"/>
        <v>0</v>
      </c>
      <c r="BE34" s="48">
        <f t="shared" si="14"/>
        <v>0</v>
      </c>
      <c r="BF34" s="48">
        <f t="shared" si="15"/>
        <v>0</v>
      </c>
      <c r="BG34" s="48">
        <f t="shared" si="16"/>
        <v>0</v>
      </c>
      <c r="BH34" s="48">
        <f t="shared" si="17"/>
        <v>0</v>
      </c>
      <c r="BJ34" s="48">
        <f t="shared" si="18"/>
        <v>0</v>
      </c>
      <c r="BK34" s="48">
        <f t="shared" si="19"/>
        <v>0</v>
      </c>
      <c r="BL34" s="48">
        <f t="shared" si="20"/>
        <v>0</v>
      </c>
      <c r="BM34" s="48">
        <f t="shared" si="21"/>
        <v>0</v>
      </c>
      <c r="BO34" s="48">
        <f t="shared" si="22"/>
        <v>0</v>
      </c>
      <c r="BP34" s="48">
        <f t="shared" si="23"/>
        <v>0</v>
      </c>
      <c r="BQ34" s="48">
        <f t="shared" si="24"/>
        <v>0</v>
      </c>
      <c r="BR34" s="48">
        <f t="shared" si="25"/>
        <v>0</v>
      </c>
      <c r="BV34" s="48">
        <f t="shared" si="26"/>
        <v>0</v>
      </c>
      <c r="BW34" s="48">
        <f t="shared" si="27"/>
        <v>0</v>
      </c>
      <c r="BX34" s="48">
        <f t="shared" si="28"/>
        <v>0</v>
      </c>
      <c r="BY34" s="48">
        <f t="shared" si="29"/>
        <v>0</v>
      </c>
    </row>
    <row r="35" spans="1:77" ht="18">
      <c r="A35" s="53"/>
      <c r="B35" s="68">
        <v>32</v>
      </c>
      <c r="C35" s="2">
        <v>32</v>
      </c>
      <c r="D35" s="29"/>
      <c r="E35" s="29"/>
      <c r="F35" s="29"/>
      <c r="G35" s="29"/>
      <c r="H35" s="65">
        <f aca="true" t="shared" si="47" ref="H35:H53">V35</f>
        <v>0</v>
      </c>
      <c r="I35" s="65" t="e">
        <f aca="true" t="shared" si="48" ref="I35:I53">W35</f>
        <v>#DIV/0!</v>
      </c>
      <c r="J35" s="67">
        <f aca="true" t="shared" si="49" ref="J35:J53">X35</f>
        <v>0</v>
      </c>
      <c r="K35" s="52"/>
      <c r="L35" s="48"/>
      <c r="R35" s="79">
        <f t="shared" si="30"/>
        <v>0</v>
      </c>
      <c r="S35" s="79">
        <f t="shared" si="31"/>
        <v>0</v>
      </c>
      <c r="T35" s="79">
        <f t="shared" si="32"/>
        <v>0</v>
      </c>
      <c r="U35" s="79">
        <f t="shared" si="33"/>
        <v>0</v>
      </c>
      <c r="V35" s="57">
        <f t="shared" si="3"/>
        <v>0</v>
      </c>
      <c r="W35" s="81" t="e">
        <f t="shared" si="4"/>
        <v>#DIV/0!</v>
      </c>
      <c r="X35" s="82">
        <f t="shared" si="5"/>
        <v>0</v>
      </c>
      <c r="Y35" s="85"/>
      <c r="Z35" s="79" t="str">
        <f t="shared" si="6"/>
        <v> </v>
      </c>
      <c r="AA35" s="79" t="str">
        <f t="shared" si="7"/>
        <v> </v>
      </c>
      <c r="AB35" s="79" t="str">
        <f t="shared" si="8"/>
        <v> </v>
      </c>
      <c r="AC35" s="79" t="str">
        <f t="shared" si="9"/>
        <v> </v>
      </c>
      <c r="AF35" s="103">
        <f t="shared" si="34"/>
        <v>3</v>
      </c>
      <c r="AG35" s="44">
        <f t="shared" si="35"/>
        <v>1</v>
      </c>
      <c r="AH35" s="44">
        <f t="shared" si="36"/>
        <v>1</v>
      </c>
      <c r="AI35" s="44">
        <f t="shared" si="37"/>
        <v>1</v>
      </c>
      <c r="AJ35" s="105">
        <f t="shared" si="38"/>
        <v>1000000</v>
      </c>
      <c r="AK35" s="104">
        <f t="shared" si="39"/>
        <v>2</v>
      </c>
      <c r="AL35" s="44">
        <f t="shared" si="40"/>
        <v>1</v>
      </c>
      <c r="AM35" s="44">
        <f t="shared" si="41"/>
        <v>1</v>
      </c>
      <c r="AN35" s="106">
        <f t="shared" si="42"/>
        <v>100000</v>
      </c>
      <c r="AO35" s="103">
        <f t="shared" si="43"/>
        <v>1</v>
      </c>
      <c r="AP35" s="44">
        <f t="shared" si="44"/>
        <v>1</v>
      </c>
      <c r="AQ35" s="105">
        <f t="shared" si="45"/>
        <v>10000</v>
      </c>
      <c r="AR35" s="107">
        <f t="shared" si="46"/>
        <v>1110000</v>
      </c>
      <c r="AS35" s="30" t="s">
        <v>69</v>
      </c>
      <c r="AT35" s="50" t="e">
        <f>SUM('SA 2016 Gruppe 5'!#REF!-'SA 2016 Gruppe 5'!#REF!)</f>
        <v>#REF!</v>
      </c>
      <c r="AU35" s="31" t="s">
        <v>61</v>
      </c>
      <c r="AV35" s="32" t="s">
        <v>70</v>
      </c>
      <c r="AW35" s="33" t="s">
        <v>71</v>
      </c>
      <c r="AX35" s="51" t="s">
        <v>72</v>
      </c>
      <c r="AZ35" s="48">
        <f t="shared" si="10"/>
        <v>0</v>
      </c>
      <c r="BA35" s="48">
        <f t="shared" si="11"/>
        <v>0</v>
      </c>
      <c r="BB35" s="48">
        <f t="shared" si="12"/>
        <v>0</v>
      </c>
      <c r="BC35" s="48">
        <f t="shared" si="13"/>
        <v>0</v>
      </c>
      <c r="BE35" s="48">
        <f t="shared" si="14"/>
        <v>0</v>
      </c>
      <c r="BF35" s="48">
        <f t="shared" si="15"/>
        <v>0</v>
      </c>
      <c r="BG35" s="48">
        <f t="shared" si="16"/>
        <v>0</v>
      </c>
      <c r="BH35" s="48">
        <f t="shared" si="17"/>
        <v>0</v>
      </c>
      <c r="BJ35" s="48">
        <f t="shared" si="18"/>
        <v>0</v>
      </c>
      <c r="BK35" s="48">
        <f t="shared" si="19"/>
        <v>0</v>
      </c>
      <c r="BL35" s="48">
        <f t="shared" si="20"/>
        <v>0</v>
      </c>
      <c r="BM35" s="48">
        <f t="shared" si="21"/>
        <v>0</v>
      </c>
      <c r="BO35" s="48">
        <f t="shared" si="22"/>
        <v>0</v>
      </c>
      <c r="BP35" s="48">
        <f t="shared" si="23"/>
        <v>0</v>
      </c>
      <c r="BQ35" s="48">
        <f t="shared" si="24"/>
        <v>0</v>
      </c>
      <c r="BR35" s="48">
        <f t="shared" si="25"/>
        <v>0</v>
      </c>
      <c r="BV35" s="48">
        <f t="shared" si="26"/>
        <v>0</v>
      </c>
      <c r="BW35" s="48">
        <f t="shared" si="27"/>
        <v>0</v>
      </c>
      <c r="BX35" s="48">
        <f t="shared" si="28"/>
        <v>0</v>
      </c>
      <c r="BY35" s="48">
        <f t="shared" si="29"/>
        <v>0</v>
      </c>
    </row>
    <row r="36" spans="1:77" ht="18">
      <c r="A36" s="53"/>
      <c r="B36" s="68">
        <v>33</v>
      </c>
      <c r="C36" s="55">
        <v>33</v>
      </c>
      <c r="D36" s="28"/>
      <c r="E36" s="28"/>
      <c r="F36" s="28"/>
      <c r="G36" s="28"/>
      <c r="H36" s="65">
        <f t="shared" si="47"/>
        <v>0</v>
      </c>
      <c r="I36" s="65" t="e">
        <f t="shared" si="48"/>
        <v>#DIV/0!</v>
      </c>
      <c r="J36" s="67">
        <f t="shared" si="49"/>
        <v>0</v>
      </c>
      <c r="K36" s="52"/>
      <c r="L36" s="48"/>
      <c r="R36" s="79">
        <f t="shared" si="30"/>
        <v>0</v>
      </c>
      <c r="S36" s="79">
        <f t="shared" si="31"/>
        <v>0</v>
      </c>
      <c r="T36" s="79">
        <f t="shared" si="32"/>
        <v>0</v>
      </c>
      <c r="U36" s="79">
        <f t="shared" si="33"/>
        <v>0</v>
      </c>
      <c r="V36" s="57">
        <f aca="true" t="shared" si="50" ref="V36:V53">SUM(R36:U36)</f>
        <v>0</v>
      </c>
      <c r="W36" s="81" t="e">
        <f aca="true" t="shared" si="51" ref="W36:W53">AVERAGE(Z36:AC36)</f>
        <v>#DIV/0!</v>
      </c>
      <c r="X36" s="82">
        <f aca="true" t="shared" si="52" ref="X36:X53">IF(AR36&gt;999999,R36,IF(AR36&gt;99999,S36,IF(AR36&gt;9999,T36,U36)))</f>
        <v>0</v>
      </c>
      <c r="Y36" s="85"/>
      <c r="Z36" s="79" t="str">
        <f aca="true" t="shared" si="53" ref="Z36:Z53">IF(R36&gt;0,R36," ")</f>
        <v> </v>
      </c>
      <c r="AA36" s="79" t="str">
        <f aca="true" t="shared" si="54" ref="AA36:AA53">IF(S36&gt;0,S36," ")</f>
        <v> </v>
      </c>
      <c r="AB36" s="79" t="str">
        <f aca="true" t="shared" si="55" ref="AB36:AB53">IF(T36&gt;0,T36," ")</f>
        <v> </v>
      </c>
      <c r="AC36" s="79" t="str">
        <f aca="true" t="shared" si="56" ref="AC36:AC53">IF(U36&gt;0,U36," ")</f>
        <v> </v>
      </c>
      <c r="AF36" s="103">
        <f t="shared" si="34"/>
        <v>3</v>
      </c>
      <c r="AG36" s="44">
        <f t="shared" si="35"/>
        <v>1</v>
      </c>
      <c r="AH36" s="44">
        <f t="shared" si="36"/>
        <v>1</v>
      </c>
      <c r="AI36" s="44">
        <f t="shared" si="37"/>
        <v>1</v>
      </c>
      <c r="AJ36" s="105">
        <f t="shared" si="38"/>
        <v>1000000</v>
      </c>
      <c r="AK36" s="104">
        <f t="shared" si="39"/>
        <v>2</v>
      </c>
      <c r="AL36" s="44">
        <f t="shared" si="40"/>
        <v>1</v>
      </c>
      <c r="AM36" s="44">
        <f t="shared" si="41"/>
        <v>1</v>
      </c>
      <c r="AN36" s="106">
        <f t="shared" si="42"/>
        <v>100000</v>
      </c>
      <c r="AO36" s="103">
        <f t="shared" si="43"/>
        <v>1</v>
      </c>
      <c r="AP36" s="44">
        <f t="shared" si="44"/>
        <v>1</v>
      </c>
      <c r="AQ36" s="105">
        <f t="shared" si="45"/>
        <v>10000</v>
      </c>
      <c r="AR36" s="107">
        <f t="shared" si="46"/>
        <v>1110000</v>
      </c>
      <c r="AS36" s="30" t="s">
        <v>69</v>
      </c>
      <c r="AT36" s="50" t="e">
        <f>SUM('SA 2016 Gruppe 5'!#REF!-'SA 2016 Gruppe 5'!#REF!)</f>
        <v>#REF!</v>
      </c>
      <c r="AU36" s="31" t="s">
        <v>61</v>
      </c>
      <c r="AV36" s="32" t="s">
        <v>70</v>
      </c>
      <c r="AW36" s="33" t="s">
        <v>71</v>
      </c>
      <c r="AX36" s="51" t="s">
        <v>72</v>
      </c>
      <c r="AZ36" s="48">
        <f aca="true" t="shared" si="57" ref="AZ36:AZ53">IF(D36=1,30,IF(D36=2,27,IF(D36=3,25,IF(D36=4,24,IF(D36=5,23,IF(D36=6,22,IF(D36=7,21,IF(D36=8,20,0))))))))</f>
        <v>0</v>
      </c>
      <c r="BA36" s="48">
        <f aca="true" t="shared" si="58" ref="BA36:BA53">IF(E36=1,30,IF(E36=2,27,IF(E36=3,25,IF(E36=4,24,IF(E36=5,23,IF(E36=6,22,IF(E36=7,21,IF(E36=8,20,0))))))))</f>
        <v>0</v>
      </c>
      <c r="BB36" s="48">
        <f aca="true" t="shared" si="59" ref="BB36:BB53">IF(F36=1,30,IF(F36=2,27,IF(F36=3,25,IF(F36=4,24,IF(F36=5,23,IF(F36=6,22,IF(F36=7,21,IF(F36=8,20,0))))))))</f>
        <v>0</v>
      </c>
      <c r="BC36" s="48">
        <f aca="true" t="shared" si="60" ref="BC36:BC53">IF(G36=1,30,IF(G36=2,27,IF(G36=3,25,IF(G36=4,24,IF(G36=5,23,IF(G36=6,22,IF(G36=7,21,IF(G36=8,20,0))))))))</f>
        <v>0</v>
      </c>
      <c r="BE36" s="48">
        <f aca="true" t="shared" si="61" ref="BE36:BE53">IF(D36=9,19,IF(D36=10,18,IF(D36=11,17,IF(D36=12,16,IF(D36=13,15,IF(D36=14,14,IF(D36=15,13,IF(D36=16,12,0))))))))</f>
        <v>0</v>
      </c>
      <c r="BF36" s="48">
        <f aca="true" t="shared" si="62" ref="BF36:BF53">IF(E36=9,19,IF(E36=10,18,IF(E36=11,17,IF(E36=12,16,IF(E36=13,15,IF(E36=14,14,IF(E36=15,13,IF(E36=16,12,0))))))))</f>
        <v>0</v>
      </c>
      <c r="BG36" s="48">
        <f aca="true" t="shared" si="63" ref="BG36:BG53">IF(F36=9,19,IF(F36=10,18,IF(F36=11,17,IF(F36=12,16,IF(F36=13,15,IF(F36=14,14,IF(F36=15,13,IF(F36=16,12,0))))))))</f>
        <v>0</v>
      </c>
      <c r="BH36" s="48">
        <f aca="true" t="shared" si="64" ref="BH36:BH53">IF(G36=9,19,IF(G36=10,18,IF(G36=11,17,IF(G36=12,16,IF(G36=13,15,IF(G36=14,14,IF(G36=15,13,IF(G36=16,12,0))))))))</f>
        <v>0</v>
      </c>
      <c r="BJ36" s="48">
        <f aca="true" t="shared" si="65" ref="BJ36:BJ53">IF(D36=17,11,IF(D36=18,10,IF(D36=19,9,IF(D36=20,8,IF(D36=21,7,IF(D36=22,6,IF(D36=23,5,IF(D36=24,4,0))))))))</f>
        <v>0</v>
      </c>
      <c r="BK36" s="48">
        <f aca="true" t="shared" si="66" ref="BK36:BK53">IF(E36=17,11,IF(E36=18,10,IF(E36=19,9,IF(E36=20,8,IF(E36=21,7,IF(E36=22,6,IF(E36=23,5,IF(E36=24,4,0))))))))</f>
        <v>0</v>
      </c>
      <c r="BL36" s="48">
        <f aca="true" t="shared" si="67" ref="BL36:BL53">IF(F36=17,11,IF(F36=18,10,IF(F36=19,9,IF(F36=20,8,IF(F36=21,7,IF(F36=22,6,IF(F36=23,5,IF(F36=24,4,0))))))))</f>
        <v>0</v>
      </c>
      <c r="BM36" s="48">
        <f aca="true" t="shared" si="68" ref="BM36:BM53">IF(G36=17,11,IF(G36=18,10,IF(G36=19,9,IF(G36=20,8,IF(G36=21,7,IF(G36=22,6,IF(G36=23,5,IF(G36=24,4,0))))))))</f>
        <v>0</v>
      </c>
      <c r="BO36" s="48">
        <f aca="true" t="shared" si="69" ref="BO36:BO53">IF(D36=25,3,IF(D36=26,2,IF(D36=27,1,0)))</f>
        <v>0</v>
      </c>
      <c r="BP36" s="48">
        <f aca="true" t="shared" si="70" ref="BP36:BP53">IF(E36=25,3,IF(E36=26,2,IF(E36=27,1,0)))</f>
        <v>0</v>
      </c>
      <c r="BQ36" s="48">
        <f aca="true" t="shared" si="71" ref="BQ36:BQ53">IF(F36=25,3,IF(F36=26,2,IF(F36=27,1,0)))</f>
        <v>0</v>
      </c>
      <c r="BR36" s="48">
        <f aca="true" t="shared" si="72" ref="BR36:BR53">IF(G36=25,3,IF(G36=26,2,IF(G36=27,1,0)))</f>
        <v>0</v>
      </c>
      <c r="BV36" s="48">
        <f aca="true" t="shared" si="73" ref="BV36:BV53">SUM(AZ36+BE36+BJ36+BO36)</f>
        <v>0</v>
      </c>
      <c r="BW36" s="48">
        <f aca="true" t="shared" si="74" ref="BW36:BW53">SUM(BA36+BF36+BK36+BP36)</f>
        <v>0</v>
      </c>
      <c r="BX36" s="48">
        <f aca="true" t="shared" si="75" ref="BX36:BX53">SUM(BB36+BG36+BL36+BQ36)</f>
        <v>0</v>
      </c>
      <c r="BY36" s="48">
        <f aca="true" t="shared" si="76" ref="BY36:BY53">SUM(BC36+BH36+BM36+BR36)</f>
        <v>0</v>
      </c>
    </row>
    <row r="37" spans="1:77" ht="18">
      <c r="A37" s="53"/>
      <c r="B37" s="68">
        <v>34</v>
      </c>
      <c r="C37" s="2">
        <v>34</v>
      </c>
      <c r="D37" s="29"/>
      <c r="E37" s="29"/>
      <c r="F37" s="29"/>
      <c r="G37" s="29"/>
      <c r="H37" s="65">
        <f t="shared" si="47"/>
        <v>0</v>
      </c>
      <c r="I37" s="65" t="e">
        <f t="shared" si="48"/>
        <v>#DIV/0!</v>
      </c>
      <c r="J37" s="67">
        <f t="shared" si="49"/>
        <v>0</v>
      </c>
      <c r="K37" s="52"/>
      <c r="L37" s="48"/>
      <c r="R37" s="79">
        <f t="shared" si="30"/>
        <v>0</v>
      </c>
      <c r="S37" s="79">
        <f t="shared" si="31"/>
        <v>0</v>
      </c>
      <c r="T37" s="79">
        <f t="shared" si="32"/>
        <v>0</v>
      </c>
      <c r="U37" s="79">
        <f t="shared" si="33"/>
        <v>0</v>
      </c>
      <c r="V37" s="57">
        <f t="shared" si="50"/>
        <v>0</v>
      </c>
      <c r="W37" s="81" t="e">
        <f t="shared" si="51"/>
        <v>#DIV/0!</v>
      </c>
      <c r="X37" s="82">
        <f t="shared" si="52"/>
        <v>0</v>
      </c>
      <c r="Y37" s="85"/>
      <c r="Z37" s="79" t="str">
        <f t="shared" si="53"/>
        <v> </v>
      </c>
      <c r="AA37" s="79" t="str">
        <f t="shared" si="54"/>
        <v> </v>
      </c>
      <c r="AB37" s="79" t="str">
        <f t="shared" si="55"/>
        <v> </v>
      </c>
      <c r="AC37" s="79" t="str">
        <f t="shared" si="56"/>
        <v> </v>
      </c>
      <c r="AF37" s="103">
        <f t="shared" si="34"/>
        <v>3</v>
      </c>
      <c r="AG37" s="44">
        <f t="shared" si="35"/>
        <v>1</v>
      </c>
      <c r="AH37" s="44">
        <f t="shared" si="36"/>
        <v>1</v>
      </c>
      <c r="AI37" s="44">
        <f t="shared" si="37"/>
        <v>1</v>
      </c>
      <c r="AJ37" s="105">
        <f t="shared" si="38"/>
        <v>1000000</v>
      </c>
      <c r="AK37" s="104">
        <f t="shared" si="39"/>
        <v>2</v>
      </c>
      <c r="AL37" s="44">
        <f t="shared" si="40"/>
        <v>1</v>
      </c>
      <c r="AM37" s="44">
        <f t="shared" si="41"/>
        <v>1</v>
      </c>
      <c r="AN37" s="106">
        <f t="shared" si="42"/>
        <v>100000</v>
      </c>
      <c r="AO37" s="103">
        <f t="shared" si="43"/>
        <v>1</v>
      </c>
      <c r="AP37" s="44">
        <f t="shared" si="44"/>
        <v>1</v>
      </c>
      <c r="AQ37" s="105">
        <f t="shared" si="45"/>
        <v>10000</v>
      </c>
      <c r="AR37" s="107">
        <f t="shared" si="46"/>
        <v>1110000</v>
      </c>
      <c r="AS37" s="30" t="s">
        <v>69</v>
      </c>
      <c r="AT37" s="50" t="e">
        <f>SUM('SA 2016 Gruppe 5'!#REF!-'SA 2016 Gruppe 5'!#REF!)</f>
        <v>#REF!</v>
      </c>
      <c r="AU37" s="31" t="s">
        <v>61</v>
      </c>
      <c r="AV37" s="32" t="s">
        <v>70</v>
      </c>
      <c r="AW37" s="33" t="s">
        <v>71</v>
      </c>
      <c r="AX37" s="51" t="s">
        <v>72</v>
      </c>
      <c r="AZ37" s="48">
        <f t="shared" si="57"/>
        <v>0</v>
      </c>
      <c r="BA37" s="48">
        <f t="shared" si="58"/>
        <v>0</v>
      </c>
      <c r="BB37" s="48">
        <f t="shared" si="59"/>
        <v>0</v>
      </c>
      <c r="BC37" s="48">
        <f t="shared" si="60"/>
        <v>0</v>
      </c>
      <c r="BE37" s="48">
        <f t="shared" si="61"/>
        <v>0</v>
      </c>
      <c r="BF37" s="48">
        <f t="shared" si="62"/>
        <v>0</v>
      </c>
      <c r="BG37" s="48">
        <f t="shared" si="63"/>
        <v>0</v>
      </c>
      <c r="BH37" s="48">
        <f t="shared" si="64"/>
        <v>0</v>
      </c>
      <c r="BJ37" s="48">
        <f t="shared" si="65"/>
        <v>0</v>
      </c>
      <c r="BK37" s="48">
        <f t="shared" si="66"/>
        <v>0</v>
      </c>
      <c r="BL37" s="48">
        <f t="shared" si="67"/>
        <v>0</v>
      </c>
      <c r="BM37" s="48">
        <f t="shared" si="68"/>
        <v>0</v>
      </c>
      <c r="BO37" s="48">
        <f t="shared" si="69"/>
        <v>0</v>
      </c>
      <c r="BP37" s="48">
        <f t="shared" si="70"/>
        <v>0</v>
      </c>
      <c r="BQ37" s="48">
        <f t="shared" si="71"/>
        <v>0</v>
      </c>
      <c r="BR37" s="48">
        <f t="shared" si="72"/>
        <v>0</v>
      </c>
      <c r="BV37" s="48">
        <f t="shared" si="73"/>
        <v>0</v>
      </c>
      <c r="BW37" s="48">
        <f t="shared" si="74"/>
        <v>0</v>
      </c>
      <c r="BX37" s="48">
        <f t="shared" si="75"/>
        <v>0</v>
      </c>
      <c r="BY37" s="48">
        <f t="shared" si="76"/>
        <v>0</v>
      </c>
    </row>
    <row r="38" spans="1:77" ht="18">
      <c r="A38" s="53"/>
      <c r="B38" s="68">
        <v>35</v>
      </c>
      <c r="C38" s="55">
        <v>35</v>
      </c>
      <c r="D38" s="28"/>
      <c r="E38" s="28"/>
      <c r="F38" s="28"/>
      <c r="G38" s="28"/>
      <c r="H38" s="65">
        <f t="shared" si="47"/>
        <v>0</v>
      </c>
      <c r="I38" s="65" t="e">
        <f t="shared" si="48"/>
        <v>#DIV/0!</v>
      </c>
      <c r="J38" s="67">
        <f t="shared" si="49"/>
        <v>0</v>
      </c>
      <c r="K38" s="52"/>
      <c r="L38" s="48"/>
      <c r="R38" s="79">
        <f t="shared" si="30"/>
        <v>0</v>
      </c>
      <c r="S38" s="79">
        <f t="shared" si="31"/>
        <v>0</v>
      </c>
      <c r="T38" s="79">
        <f t="shared" si="32"/>
        <v>0</v>
      </c>
      <c r="U38" s="79">
        <f t="shared" si="33"/>
        <v>0</v>
      </c>
      <c r="V38" s="57">
        <f t="shared" si="50"/>
        <v>0</v>
      </c>
      <c r="W38" s="81" t="e">
        <f t="shared" si="51"/>
        <v>#DIV/0!</v>
      </c>
      <c r="X38" s="82">
        <f t="shared" si="52"/>
        <v>0</v>
      </c>
      <c r="Y38" s="85"/>
      <c r="Z38" s="79" t="str">
        <f t="shared" si="53"/>
        <v> </v>
      </c>
      <c r="AA38" s="79" t="str">
        <f t="shared" si="54"/>
        <v> </v>
      </c>
      <c r="AB38" s="79" t="str">
        <f t="shared" si="55"/>
        <v> </v>
      </c>
      <c r="AC38" s="79" t="str">
        <f t="shared" si="56"/>
        <v> </v>
      </c>
      <c r="AF38" s="103">
        <f t="shared" si="34"/>
        <v>3</v>
      </c>
      <c r="AG38" s="44">
        <f t="shared" si="35"/>
        <v>1</v>
      </c>
      <c r="AH38" s="44">
        <f t="shared" si="36"/>
        <v>1</v>
      </c>
      <c r="AI38" s="44">
        <f t="shared" si="37"/>
        <v>1</v>
      </c>
      <c r="AJ38" s="105">
        <f t="shared" si="38"/>
        <v>1000000</v>
      </c>
      <c r="AK38" s="104">
        <f t="shared" si="39"/>
        <v>2</v>
      </c>
      <c r="AL38" s="44">
        <f t="shared" si="40"/>
        <v>1</v>
      </c>
      <c r="AM38" s="44">
        <f t="shared" si="41"/>
        <v>1</v>
      </c>
      <c r="AN38" s="106">
        <f t="shared" si="42"/>
        <v>100000</v>
      </c>
      <c r="AO38" s="103">
        <f t="shared" si="43"/>
        <v>1</v>
      </c>
      <c r="AP38" s="44">
        <f t="shared" si="44"/>
        <v>1</v>
      </c>
      <c r="AQ38" s="105">
        <f t="shared" si="45"/>
        <v>10000</v>
      </c>
      <c r="AR38" s="107">
        <f t="shared" si="46"/>
        <v>1110000</v>
      </c>
      <c r="AS38" s="30" t="s">
        <v>69</v>
      </c>
      <c r="AT38" s="50" t="e">
        <f>SUM('SA 2016 Gruppe 5'!#REF!-'SA 2016 Gruppe 5'!#REF!)</f>
        <v>#REF!</v>
      </c>
      <c r="AU38" s="31" t="s">
        <v>61</v>
      </c>
      <c r="AV38" s="32" t="s">
        <v>70</v>
      </c>
      <c r="AW38" s="33" t="s">
        <v>71</v>
      </c>
      <c r="AX38" s="51" t="s">
        <v>72</v>
      </c>
      <c r="AZ38" s="48">
        <f t="shared" si="57"/>
        <v>0</v>
      </c>
      <c r="BA38" s="48">
        <f t="shared" si="58"/>
        <v>0</v>
      </c>
      <c r="BB38" s="48">
        <f t="shared" si="59"/>
        <v>0</v>
      </c>
      <c r="BC38" s="48">
        <f t="shared" si="60"/>
        <v>0</v>
      </c>
      <c r="BE38" s="48">
        <f t="shared" si="61"/>
        <v>0</v>
      </c>
      <c r="BF38" s="48">
        <f t="shared" si="62"/>
        <v>0</v>
      </c>
      <c r="BG38" s="48">
        <f t="shared" si="63"/>
        <v>0</v>
      </c>
      <c r="BH38" s="48">
        <f t="shared" si="64"/>
        <v>0</v>
      </c>
      <c r="BJ38" s="48">
        <f t="shared" si="65"/>
        <v>0</v>
      </c>
      <c r="BK38" s="48">
        <f t="shared" si="66"/>
        <v>0</v>
      </c>
      <c r="BL38" s="48">
        <f t="shared" si="67"/>
        <v>0</v>
      </c>
      <c r="BM38" s="48">
        <f t="shared" si="68"/>
        <v>0</v>
      </c>
      <c r="BO38" s="48">
        <f t="shared" si="69"/>
        <v>0</v>
      </c>
      <c r="BP38" s="48">
        <f t="shared" si="70"/>
        <v>0</v>
      </c>
      <c r="BQ38" s="48">
        <f t="shared" si="71"/>
        <v>0</v>
      </c>
      <c r="BR38" s="48">
        <f t="shared" si="72"/>
        <v>0</v>
      </c>
      <c r="BV38" s="48">
        <f t="shared" si="73"/>
        <v>0</v>
      </c>
      <c r="BW38" s="48">
        <f t="shared" si="74"/>
        <v>0</v>
      </c>
      <c r="BX38" s="48">
        <f t="shared" si="75"/>
        <v>0</v>
      </c>
      <c r="BY38" s="48">
        <f t="shared" si="76"/>
        <v>0</v>
      </c>
    </row>
    <row r="39" spans="1:77" ht="18">
      <c r="A39" s="53"/>
      <c r="B39" s="68">
        <v>36</v>
      </c>
      <c r="C39" s="2">
        <v>36</v>
      </c>
      <c r="D39" s="29"/>
      <c r="E39" s="29"/>
      <c r="F39" s="29"/>
      <c r="G39" s="29"/>
      <c r="H39" s="65">
        <f t="shared" si="47"/>
        <v>0</v>
      </c>
      <c r="I39" s="65" t="e">
        <f t="shared" si="48"/>
        <v>#DIV/0!</v>
      </c>
      <c r="J39" s="67">
        <f t="shared" si="49"/>
        <v>0</v>
      </c>
      <c r="K39" s="52"/>
      <c r="L39" s="48"/>
      <c r="R39" s="79">
        <f t="shared" si="30"/>
        <v>0</v>
      </c>
      <c r="S39" s="79">
        <f t="shared" si="31"/>
        <v>0</v>
      </c>
      <c r="T39" s="79">
        <f t="shared" si="32"/>
        <v>0</v>
      </c>
      <c r="U39" s="79">
        <f t="shared" si="33"/>
        <v>0</v>
      </c>
      <c r="V39" s="57">
        <f t="shared" si="50"/>
        <v>0</v>
      </c>
      <c r="W39" s="81" t="e">
        <f t="shared" si="51"/>
        <v>#DIV/0!</v>
      </c>
      <c r="X39" s="82">
        <f t="shared" si="52"/>
        <v>0</v>
      </c>
      <c r="Y39" s="85"/>
      <c r="Z39" s="79" t="str">
        <f t="shared" si="53"/>
        <v> </v>
      </c>
      <c r="AA39" s="79" t="str">
        <f t="shared" si="54"/>
        <v> </v>
      </c>
      <c r="AB39" s="79" t="str">
        <f t="shared" si="55"/>
        <v> </v>
      </c>
      <c r="AC39" s="79" t="str">
        <f t="shared" si="56"/>
        <v> </v>
      </c>
      <c r="AF39" s="103">
        <f t="shared" si="34"/>
        <v>3</v>
      </c>
      <c r="AG39" s="44">
        <f t="shared" si="35"/>
        <v>1</v>
      </c>
      <c r="AH39" s="44">
        <f t="shared" si="36"/>
        <v>1</v>
      </c>
      <c r="AI39" s="44">
        <f t="shared" si="37"/>
        <v>1</v>
      </c>
      <c r="AJ39" s="105">
        <f t="shared" si="38"/>
        <v>1000000</v>
      </c>
      <c r="AK39" s="104">
        <f t="shared" si="39"/>
        <v>2</v>
      </c>
      <c r="AL39" s="44">
        <f t="shared" si="40"/>
        <v>1</v>
      </c>
      <c r="AM39" s="44">
        <f t="shared" si="41"/>
        <v>1</v>
      </c>
      <c r="AN39" s="106">
        <f t="shared" si="42"/>
        <v>100000</v>
      </c>
      <c r="AO39" s="103">
        <f t="shared" si="43"/>
        <v>1</v>
      </c>
      <c r="AP39" s="44">
        <f t="shared" si="44"/>
        <v>1</v>
      </c>
      <c r="AQ39" s="105">
        <f t="shared" si="45"/>
        <v>10000</v>
      </c>
      <c r="AR39" s="107">
        <f t="shared" si="46"/>
        <v>1110000</v>
      </c>
      <c r="AS39" s="30" t="s">
        <v>69</v>
      </c>
      <c r="AT39" s="50" t="e">
        <f>SUM('SA 2016 Gruppe 5'!#REF!-'SA 2016 Gruppe 5'!#REF!)</f>
        <v>#REF!</v>
      </c>
      <c r="AU39" s="31" t="s">
        <v>61</v>
      </c>
      <c r="AV39" s="32" t="s">
        <v>70</v>
      </c>
      <c r="AW39" s="33" t="s">
        <v>71</v>
      </c>
      <c r="AX39" s="51" t="s">
        <v>72</v>
      </c>
      <c r="AZ39" s="48">
        <f t="shared" si="57"/>
        <v>0</v>
      </c>
      <c r="BA39" s="48">
        <f t="shared" si="58"/>
        <v>0</v>
      </c>
      <c r="BB39" s="48">
        <f t="shared" si="59"/>
        <v>0</v>
      </c>
      <c r="BC39" s="48">
        <f t="shared" si="60"/>
        <v>0</v>
      </c>
      <c r="BE39" s="48">
        <f t="shared" si="61"/>
        <v>0</v>
      </c>
      <c r="BF39" s="48">
        <f t="shared" si="62"/>
        <v>0</v>
      </c>
      <c r="BG39" s="48">
        <f t="shared" si="63"/>
        <v>0</v>
      </c>
      <c r="BH39" s="48">
        <f t="shared" si="64"/>
        <v>0</v>
      </c>
      <c r="BJ39" s="48">
        <f t="shared" si="65"/>
        <v>0</v>
      </c>
      <c r="BK39" s="48">
        <f t="shared" si="66"/>
        <v>0</v>
      </c>
      <c r="BL39" s="48">
        <f t="shared" si="67"/>
        <v>0</v>
      </c>
      <c r="BM39" s="48">
        <f t="shared" si="68"/>
        <v>0</v>
      </c>
      <c r="BO39" s="48">
        <f t="shared" si="69"/>
        <v>0</v>
      </c>
      <c r="BP39" s="48">
        <f t="shared" si="70"/>
        <v>0</v>
      </c>
      <c r="BQ39" s="48">
        <f t="shared" si="71"/>
        <v>0</v>
      </c>
      <c r="BR39" s="48">
        <f t="shared" si="72"/>
        <v>0</v>
      </c>
      <c r="BV39" s="48">
        <f t="shared" si="73"/>
        <v>0</v>
      </c>
      <c r="BW39" s="48">
        <f t="shared" si="74"/>
        <v>0</v>
      </c>
      <c r="BX39" s="48">
        <f t="shared" si="75"/>
        <v>0</v>
      </c>
      <c r="BY39" s="48">
        <f t="shared" si="76"/>
        <v>0</v>
      </c>
    </row>
    <row r="40" spans="1:77" ht="18">
      <c r="A40" s="53"/>
      <c r="B40" s="68">
        <v>37</v>
      </c>
      <c r="C40" s="55">
        <v>37</v>
      </c>
      <c r="D40" s="28"/>
      <c r="E40" s="28"/>
      <c r="F40" s="28"/>
      <c r="G40" s="28"/>
      <c r="H40" s="65">
        <f t="shared" si="47"/>
        <v>0</v>
      </c>
      <c r="I40" s="65" t="e">
        <f t="shared" si="48"/>
        <v>#DIV/0!</v>
      </c>
      <c r="J40" s="67">
        <f t="shared" si="49"/>
        <v>0</v>
      </c>
      <c r="K40" s="52"/>
      <c r="L40" s="48"/>
      <c r="R40" s="79">
        <f t="shared" si="30"/>
        <v>0</v>
      </c>
      <c r="S40" s="79">
        <f t="shared" si="31"/>
        <v>0</v>
      </c>
      <c r="T40" s="79">
        <f t="shared" si="32"/>
        <v>0</v>
      </c>
      <c r="U40" s="79">
        <f t="shared" si="33"/>
        <v>0</v>
      </c>
      <c r="V40" s="57">
        <f t="shared" si="50"/>
        <v>0</v>
      </c>
      <c r="W40" s="81" t="e">
        <f t="shared" si="51"/>
        <v>#DIV/0!</v>
      </c>
      <c r="X40" s="82">
        <f t="shared" si="52"/>
        <v>0</v>
      </c>
      <c r="Y40" s="85"/>
      <c r="Z40" s="79" t="str">
        <f t="shared" si="53"/>
        <v> </v>
      </c>
      <c r="AA40" s="79" t="str">
        <f t="shared" si="54"/>
        <v> </v>
      </c>
      <c r="AB40" s="79" t="str">
        <f t="shared" si="55"/>
        <v> </v>
      </c>
      <c r="AC40" s="79" t="str">
        <f t="shared" si="56"/>
        <v> </v>
      </c>
      <c r="AF40" s="103">
        <f t="shared" si="34"/>
        <v>3</v>
      </c>
      <c r="AG40" s="44">
        <f t="shared" si="35"/>
        <v>1</v>
      </c>
      <c r="AH40" s="44">
        <f t="shared" si="36"/>
        <v>1</v>
      </c>
      <c r="AI40" s="44">
        <f t="shared" si="37"/>
        <v>1</v>
      </c>
      <c r="AJ40" s="105">
        <f t="shared" si="38"/>
        <v>1000000</v>
      </c>
      <c r="AK40" s="104">
        <f t="shared" si="39"/>
        <v>2</v>
      </c>
      <c r="AL40" s="44">
        <f t="shared" si="40"/>
        <v>1</v>
      </c>
      <c r="AM40" s="44">
        <f t="shared" si="41"/>
        <v>1</v>
      </c>
      <c r="AN40" s="106">
        <f t="shared" si="42"/>
        <v>100000</v>
      </c>
      <c r="AO40" s="103">
        <f t="shared" si="43"/>
        <v>1</v>
      </c>
      <c r="AP40" s="44">
        <f t="shared" si="44"/>
        <v>1</v>
      </c>
      <c r="AQ40" s="105">
        <f t="shared" si="45"/>
        <v>10000</v>
      </c>
      <c r="AR40" s="107">
        <f t="shared" si="46"/>
        <v>1110000</v>
      </c>
      <c r="AS40" s="30" t="s">
        <v>69</v>
      </c>
      <c r="AT40" s="50" t="e">
        <f>SUM('SA 2016 Gruppe 5'!#REF!-'SA 2016 Gruppe 5'!#REF!)</f>
        <v>#REF!</v>
      </c>
      <c r="AU40" s="31" t="s">
        <v>61</v>
      </c>
      <c r="AV40" s="32" t="s">
        <v>70</v>
      </c>
      <c r="AW40" s="33" t="s">
        <v>71</v>
      </c>
      <c r="AX40" s="51" t="s">
        <v>72</v>
      </c>
      <c r="AZ40" s="48">
        <f t="shared" si="57"/>
        <v>0</v>
      </c>
      <c r="BA40" s="48">
        <f t="shared" si="58"/>
        <v>0</v>
      </c>
      <c r="BB40" s="48">
        <f t="shared" si="59"/>
        <v>0</v>
      </c>
      <c r="BC40" s="48">
        <f t="shared" si="60"/>
        <v>0</v>
      </c>
      <c r="BE40" s="48">
        <f t="shared" si="61"/>
        <v>0</v>
      </c>
      <c r="BF40" s="48">
        <f t="shared" si="62"/>
        <v>0</v>
      </c>
      <c r="BG40" s="48">
        <f t="shared" si="63"/>
        <v>0</v>
      </c>
      <c r="BH40" s="48">
        <f t="shared" si="64"/>
        <v>0</v>
      </c>
      <c r="BJ40" s="48">
        <f t="shared" si="65"/>
        <v>0</v>
      </c>
      <c r="BK40" s="48">
        <f t="shared" si="66"/>
        <v>0</v>
      </c>
      <c r="BL40" s="48">
        <f t="shared" si="67"/>
        <v>0</v>
      </c>
      <c r="BM40" s="48">
        <f t="shared" si="68"/>
        <v>0</v>
      </c>
      <c r="BO40" s="48">
        <f t="shared" si="69"/>
        <v>0</v>
      </c>
      <c r="BP40" s="48">
        <f t="shared" si="70"/>
        <v>0</v>
      </c>
      <c r="BQ40" s="48">
        <f t="shared" si="71"/>
        <v>0</v>
      </c>
      <c r="BR40" s="48">
        <f t="shared" si="72"/>
        <v>0</v>
      </c>
      <c r="BV40" s="48">
        <f t="shared" si="73"/>
        <v>0</v>
      </c>
      <c r="BW40" s="48">
        <f t="shared" si="74"/>
        <v>0</v>
      </c>
      <c r="BX40" s="48">
        <f t="shared" si="75"/>
        <v>0</v>
      </c>
      <c r="BY40" s="48">
        <f t="shared" si="76"/>
        <v>0</v>
      </c>
    </row>
    <row r="41" spans="1:77" ht="18">
      <c r="A41" s="53"/>
      <c r="B41" s="68">
        <v>38</v>
      </c>
      <c r="C41" s="2">
        <v>38</v>
      </c>
      <c r="D41" s="29"/>
      <c r="E41" s="29"/>
      <c r="F41" s="29"/>
      <c r="G41" s="29"/>
      <c r="H41" s="65">
        <f t="shared" si="47"/>
        <v>0</v>
      </c>
      <c r="I41" s="65" t="e">
        <f t="shared" si="48"/>
        <v>#DIV/0!</v>
      </c>
      <c r="J41" s="67">
        <f t="shared" si="49"/>
        <v>0</v>
      </c>
      <c r="K41" s="52"/>
      <c r="L41" s="48"/>
      <c r="R41" s="79">
        <f t="shared" si="30"/>
        <v>0</v>
      </c>
      <c r="S41" s="79">
        <f t="shared" si="31"/>
        <v>0</v>
      </c>
      <c r="T41" s="79">
        <f t="shared" si="32"/>
        <v>0</v>
      </c>
      <c r="U41" s="79">
        <f t="shared" si="33"/>
        <v>0</v>
      </c>
      <c r="V41" s="57">
        <f t="shared" si="50"/>
        <v>0</v>
      </c>
      <c r="W41" s="81" t="e">
        <f t="shared" si="51"/>
        <v>#DIV/0!</v>
      </c>
      <c r="X41" s="82">
        <f t="shared" si="52"/>
        <v>0</v>
      </c>
      <c r="Y41" s="85"/>
      <c r="Z41" s="79" t="str">
        <f t="shared" si="53"/>
        <v> </v>
      </c>
      <c r="AA41" s="79" t="str">
        <f t="shared" si="54"/>
        <v> </v>
      </c>
      <c r="AB41" s="79" t="str">
        <f t="shared" si="55"/>
        <v> </v>
      </c>
      <c r="AC41" s="79" t="str">
        <f t="shared" si="56"/>
        <v> </v>
      </c>
      <c r="AF41" s="103">
        <f t="shared" si="34"/>
        <v>3</v>
      </c>
      <c r="AG41" s="44">
        <f t="shared" si="35"/>
        <v>1</v>
      </c>
      <c r="AH41" s="44">
        <f t="shared" si="36"/>
        <v>1</v>
      </c>
      <c r="AI41" s="44">
        <f t="shared" si="37"/>
        <v>1</v>
      </c>
      <c r="AJ41" s="105">
        <f t="shared" si="38"/>
        <v>1000000</v>
      </c>
      <c r="AK41" s="104">
        <f t="shared" si="39"/>
        <v>2</v>
      </c>
      <c r="AL41" s="44">
        <f t="shared" si="40"/>
        <v>1</v>
      </c>
      <c r="AM41" s="44">
        <f t="shared" si="41"/>
        <v>1</v>
      </c>
      <c r="AN41" s="106">
        <f t="shared" si="42"/>
        <v>100000</v>
      </c>
      <c r="AO41" s="103">
        <f t="shared" si="43"/>
        <v>1</v>
      </c>
      <c r="AP41" s="44">
        <f t="shared" si="44"/>
        <v>1</v>
      </c>
      <c r="AQ41" s="105">
        <f t="shared" si="45"/>
        <v>10000</v>
      </c>
      <c r="AR41" s="107">
        <f t="shared" si="46"/>
        <v>1110000</v>
      </c>
      <c r="AS41" s="30" t="s">
        <v>69</v>
      </c>
      <c r="AT41" s="50" t="e">
        <f>SUM('SA 2016 Gruppe 5'!#REF!-'SA 2016 Gruppe 5'!#REF!)</f>
        <v>#REF!</v>
      </c>
      <c r="AU41" s="31" t="s">
        <v>61</v>
      </c>
      <c r="AV41" s="32" t="s">
        <v>70</v>
      </c>
      <c r="AW41" s="33" t="s">
        <v>71</v>
      </c>
      <c r="AX41" s="51" t="s">
        <v>72</v>
      </c>
      <c r="AZ41" s="48">
        <f t="shared" si="57"/>
        <v>0</v>
      </c>
      <c r="BA41" s="48">
        <f t="shared" si="58"/>
        <v>0</v>
      </c>
      <c r="BB41" s="48">
        <f t="shared" si="59"/>
        <v>0</v>
      </c>
      <c r="BC41" s="48">
        <f t="shared" si="60"/>
        <v>0</v>
      </c>
      <c r="BE41" s="48">
        <f t="shared" si="61"/>
        <v>0</v>
      </c>
      <c r="BF41" s="48">
        <f t="shared" si="62"/>
        <v>0</v>
      </c>
      <c r="BG41" s="48">
        <f t="shared" si="63"/>
        <v>0</v>
      </c>
      <c r="BH41" s="48">
        <f t="shared" si="64"/>
        <v>0</v>
      </c>
      <c r="BJ41" s="48">
        <f t="shared" si="65"/>
        <v>0</v>
      </c>
      <c r="BK41" s="48">
        <f t="shared" si="66"/>
        <v>0</v>
      </c>
      <c r="BL41" s="48">
        <f t="shared" si="67"/>
        <v>0</v>
      </c>
      <c r="BM41" s="48">
        <f t="shared" si="68"/>
        <v>0</v>
      </c>
      <c r="BO41" s="48">
        <f t="shared" si="69"/>
        <v>0</v>
      </c>
      <c r="BP41" s="48">
        <f t="shared" si="70"/>
        <v>0</v>
      </c>
      <c r="BQ41" s="48">
        <f t="shared" si="71"/>
        <v>0</v>
      </c>
      <c r="BR41" s="48">
        <f t="shared" si="72"/>
        <v>0</v>
      </c>
      <c r="BV41" s="48">
        <f t="shared" si="73"/>
        <v>0</v>
      </c>
      <c r="BW41" s="48">
        <f t="shared" si="74"/>
        <v>0</v>
      </c>
      <c r="BX41" s="48">
        <f t="shared" si="75"/>
        <v>0</v>
      </c>
      <c r="BY41" s="48">
        <f t="shared" si="76"/>
        <v>0</v>
      </c>
    </row>
    <row r="42" spans="1:77" ht="18">
      <c r="A42" s="53"/>
      <c r="B42" s="68">
        <v>39</v>
      </c>
      <c r="C42" s="55">
        <v>39</v>
      </c>
      <c r="D42" s="28"/>
      <c r="E42" s="28"/>
      <c r="F42" s="28"/>
      <c r="G42" s="28"/>
      <c r="H42" s="65">
        <f t="shared" si="47"/>
        <v>0</v>
      </c>
      <c r="I42" s="65" t="e">
        <f t="shared" si="48"/>
        <v>#DIV/0!</v>
      </c>
      <c r="J42" s="67">
        <f t="shared" si="49"/>
        <v>0</v>
      </c>
      <c r="K42" s="52"/>
      <c r="L42" s="48"/>
      <c r="R42" s="79">
        <f t="shared" si="30"/>
        <v>0</v>
      </c>
      <c r="S42" s="79">
        <f t="shared" si="31"/>
        <v>0</v>
      </c>
      <c r="T42" s="79">
        <f t="shared" si="32"/>
        <v>0</v>
      </c>
      <c r="U42" s="79">
        <f t="shared" si="33"/>
        <v>0</v>
      </c>
      <c r="V42" s="57">
        <f t="shared" si="50"/>
        <v>0</v>
      </c>
      <c r="W42" s="81" t="e">
        <f t="shared" si="51"/>
        <v>#DIV/0!</v>
      </c>
      <c r="X42" s="82">
        <f t="shared" si="52"/>
        <v>0</v>
      </c>
      <c r="Y42" s="85"/>
      <c r="Z42" s="79" t="str">
        <f t="shared" si="53"/>
        <v> </v>
      </c>
      <c r="AA42" s="79" t="str">
        <f t="shared" si="54"/>
        <v> </v>
      </c>
      <c r="AB42" s="79" t="str">
        <f t="shared" si="55"/>
        <v> </v>
      </c>
      <c r="AC42" s="79" t="str">
        <f t="shared" si="56"/>
        <v> </v>
      </c>
      <c r="AF42" s="103">
        <f t="shared" si="34"/>
        <v>3</v>
      </c>
      <c r="AG42" s="44">
        <f t="shared" si="35"/>
        <v>1</v>
      </c>
      <c r="AH42" s="44">
        <f t="shared" si="36"/>
        <v>1</v>
      </c>
      <c r="AI42" s="44">
        <f t="shared" si="37"/>
        <v>1</v>
      </c>
      <c r="AJ42" s="105">
        <f t="shared" si="38"/>
        <v>1000000</v>
      </c>
      <c r="AK42" s="104">
        <f t="shared" si="39"/>
        <v>2</v>
      </c>
      <c r="AL42" s="44">
        <f t="shared" si="40"/>
        <v>1</v>
      </c>
      <c r="AM42" s="44">
        <f t="shared" si="41"/>
        <v>1</v>
      </c>
      <c r="AN42" s="106">
        <f t="shared" si="42"/>
        <v>100000</v>
      </c>
      <c r="AO42" s="103">
        <f t="shared" si="43"/>
        <v>1</v>
      </c>
      <c r="AP42" s="44">
        <f t="shared" si="44"/>
        <v>1</v>
      </c>
      <c r="AQ42" s="105">
        <f t="shared" si="45"/>
        <v>10000</v>
      </c>
      <c r="AR42" s="107">
        <f t="shared" si="46"/>
        <v>1110000</v>
      </c>
      <c r="AS42" s="30" t="s">
        <v>69</v>
      </c>
      <c r="AT42" s="50" t="e">
        <f>SUM('SA 2016 Gruppe 5'!#REF!-'SA 2016 Gruppe 5'!#REF!)</f>
        <v>#REF!</v>
      </c>
      <c r="AU42" s="31" t="s">
        <v>61</v>
      </c>
      <c r="AV42" s="32" t="s">
        <v>70</v>
      </c>
      <c r="AW42" s="33" t="s">
        <v>71</v>
      </c>
      <c r="AX42" s="51" t="s">
        <v>72</v>
      </c>
      <c r="AZ42" s="48">
        <f t="shared" si="57"/>
        <v>0</v>
      </c>
      <c r="BA42" s="48">
        <f t="shared" si="58"/>
        <v>0</v>
      </c>
      <c r="BB42" s="48">
        <f t="shared" si="59"/>
        <v>0</v>
      </c>
      <c r="BC42" s="48">
        <f t="shared" si="60"/>
        <v>0</v>
      </c>
      <c r="BE42" s="48">
        <f t="shared" si="61"/>
        <v>0</v>
      </c>
      <c r="BF42" s="48">
        <f t="shared" si="62"/>
        <v>0</v>
      </c>
      <c r="BG42" s="48">
        <f t="shared" si="63"/>
        <v>0</v>
      </c>
      <c r="BH42" s="48">
        <f t="shared" si="64"/>
        <v>0</v>
      </c>
      <c r="BJ42" s="48">
        <f t="shared" si="65"/>
        <v>0</v>
      </c>
      <c r="BK42" s="48">
        <f t="shared" si="66"/>
        <v>0</v>
      </c>
      <c r="BL42" s="48">
        <f t="shared" si="67"/>
        <v>0</v>
      </c>
      <c r="BM42" s="48">
        <f t="shared" si="68"/>
        <v>0</v>
      </c>
      <c r="BO42" s="48">
        <f t="shared" si="69"/>
        <v>0</v>
      </c>
      <c r="BP42" s="48">
        <f t="shared" si="70"/>
        <v>0</v>
      </c>
      <c r="BQ42" s="48">
        <f t="shared" si="71"/>
        <v>0</v>
      </c>
      <c r="BR42" s="48">
        <f t="shared" si="72"/>
        <v>0</v>
      </c>
      <c r="BV42" s="48">
        <f t="shared" si="73"/>
        <v>0</v>
      </c>
      <c r="BW42" s="48">
        <f t="shared" si="74"/>
        <v>0</v>
      </c>
      <c r="BX42" s="48">
        <f t="shared" si="75"/>
        <v>0</v>
      </c>
      <c r="BY42" s="48">
        <f t="shared" si="76"/>
        <v>0</v>
      </c>
    </row>
    <row r="43" spans="1:77" ht="18">
      <c r="A43" s="53"/>
      <c r="B43" s="68">
        <v>40</v>
      </c>
      <c r="C43" s="2">
        <v>40</v>
      </c>
      <c r="D43" s="29"/>
      <c r="E43" s="29"/>
      <c r="F43" s="29"/>
      <c r="G43" s="29"/>
      <c r="H43" s="65">
        <f t="shared" si="47"/>
        <v>0</v>
      </c>
      <c r="I43" s="65" t="e">
        <f t="shared" si="48"/>
        <v>#DIV/0!</v>
      </c>
      <c r="J43" s="67">
        <f t="shared" si="49"/>
        <v>0</v>
      </c>
      <c r="K43" s="52"/>
      <c r="L43" s="48"/>
      <c r="R43" s="79">
        <f t="shared" si="30"/>
        <v>0</v>
      </c>
      <c r="S43" s="79">
        <f t="shared" si="31"/>
        <v>0</v>
      </c>
      <c r="T43" s="79">
        <f t="shared" si="32"/>
        <v>0</v>
      </c>
      <c r="U43" s="79">
        <f t="shared" si="33"/>
        <v>0</v>
      </c>
      <c r="V43" s="57">
        <f t="shared" si="50"/>
        <v>0</v>
      </c>
      <c r="W43" s="81" t="e">
        <f t="shared" si="51"/>
        <v>#DIV/0!</v>
      </c>
      <c r="X43" s="82">
        <f t="shared" si="52"/>
        <v>0</v>
      </c>
      <c r="Y43" s="85"/>
      <c r="Z43" s="79" t="str">
        <f t="shared" si="53"/>
        <v> </v>
      </c>
      <c r="AA43" s="79" t="str">
        <f t="shared" si="54"/>
        <v> </v>
      </c>
      <c r="AB43" s="79" t="str">
        <f t="shared" si="55"/>
        <v> </v>
      </c>
      <c r="AC43" s="79" t="str">
        <f t="shared" si="56"/>
        <v> </v>
      </c>
      <c r="AF43" s="103">
        <f t="shared" si="34"/>
        <v>3</v>
      </c>
      <c r="AG43" s="44">
        <f t="shared" si="35"/>
        <v>1</v>
      </c>
      <c r="AH43" s="44">
        <f t="shared" si="36"/>
        <v>1</v>
      </c>
      <c r="AI43" s="44">
        <f t="shared" si="37"/>
        <v>1</v>
      </c>
      <c r="AJ43" s="105">
        <f t="shared" si="38"/>
        <v>1000000</v>
      </c>
      <c r="AK43" s="104">
        <f t="shared" si="39"/>
        <v>2</v>
      </c>
      <c r="AL43" s="44">
        <f t="shared" si="40"/>
        <v>1</v>
      </c>
      <c r="AM43" s="44">
        <f t="shared" si="41"/>
        <v>1</v>
      </c>
      <c r="AN43" s="106">
        <f t="shared" si="42"/>
        <v>100000</v>
      </c>
      <c r="AO43" s="103">
        <f t="shared" si="43"/>
        <v>1</v>
      </c>
      <c r="AP43" s="44">
        <f t="shared" si="44"/>
        <v>1</v>
      </c>
      <c r="AQ43" s="105">
        <f t="shared" si="45"/>
        <v>10000</v>
      </c>
      <c r="AR43" s="107">
        <f t="shared" si="46"/>
        <v>1110000</v>
      </c>
      <c r="AS43" s="30" t="s">
        <v>69</v>
      </c>
      <c r="AT43" s="50" t="e">
        <f>SUM('SA 2016 Gruppe 5'!#REF!-'SA 2016 Gruppe 5'!#REF!)</f>
        <v>#REF!</v>
      </c>
      <c r="AU43" s="31" t="s">
        <v>61</v>
      </c>
      <c r="AV43" s="32" t="s">
        <v>70</v>
      </c>
      <c r="AW43" s="33" t="s">
        <v>71</v>
      </c>
      <c r="AX43" s="51" t="s">
        <v>72</v>
      </c>
      <c r="AZ43" s="48">
        <f t="shared" si="57"/>
        <v>0</v>
      </c>
      <c r="BA43" s="48">
        <f t="shared" si="58"/>
        <v>0</v>
      </c>
      <c r="BB43" s="48">
        <f t="shared" si="59"/>
        <v>0</v>
      </c>
      <c r="BC43" s="48">
        <f t="shared" si="60"/>
        <v>0</v>
      </c>
      <c r="BE43" s="48">
        <f t="shared" si="61"/>
        <v>0</v>
      </c>
      <c r="BF43" s="48">
        <f t="shared" si="62"/>
        <v>0</v>
      </c>
      <c r="BG43" s="48">
        <f t="shared" si="63"/>
        <v>0</v>
      </c>
      <c r="BH43" s="48">
        <f t="shared" si="64"/>
        <v>0</v>
      </c>
      <c r="BJ43" s="48">
        <f t="shared" si="65"/>
        <v>0</v>
      </c>
      <c r="BK43" s="48">
        <f t="shared" si="66"/>
        <v>0</v>
      </c>
      <c r="BL43" s="48">
        <f t="shared" si="67"/>
        <v>0</v>
      </c>
      <c r="BM43" s="48">
        <f t="shared" si="68"/>
        <v>0</v>
      </c>
      <c r="BO43" s="48">
        <f t="shared" si="69"/>
        <v>0</v>
      </c>
      <c r="BP43" s="48">
        <f t="shared" si="70"/>
        <v>0</v>
      </c>
      <c r="BQ43" s="48">
        <f t="shared" si="71"/>
        <v>0</v>
      </c>
      <c r="BR43" s="48">
        <f t="shared" si="72"/>
        <v>0</v>
      </c>
      <c r="BV43" s="48">
        <f t="shared" si="73"/>
        <v>0</v>
      </c>
      <c r="BW43" s="48">
        <f t="shared" si="74"/>
        <v>0</v>
      </c>
      <c r="BX43" s="48">
        <f t="shared" si="75"/>
        <v>0</v>
      </c>
      <c r="BY43" s="48">
        <f t="shared" si="76"/>
        <v>0</v>
      </c>
    </row>
    <row r="44" spans="1:77" ht="18">
      <c r="A44" s="53"/>
      <c r="B44" s="68">
        <v>41</v>
      </c>
      <c r="C44" s="55">
        <v>41</v>
      </c>
      <c r="D44" s="28"/>
      <c r="E44" s="28"/>
      <c r="F44" s="28"/>
      <c r="G44" s="28"/>
      <c r="H44" s="65">
        <f t="shared" si="47"/>
        <v>0</v>
      </c>
      <c r="I44" s="65" t="e">
        <f t="shared" si="48"/>
        <v>#DIV/0!</v>
      </c>
      <c r="J44" s="67">
        <f t="shared" si="49"/>
        <v>0</v>
      </c>
      <c r="K44" s="52"/>
      <c r="L44" s="48"/>
      <c r="R44" s="79">
        <f t="shared" si="30"/>
        <v>0</v>
      </c>
      <c r="S44" s="79">
        <f t="shared" si="31"/>
        <v>0</v>
      </c>
      <c r="T44" s="79">
        <f t="shared" si="32"/>
        <v>0</v>
      </c>
      <c r="U44" s="79">
        <f t="shared" si="33"/>
        <v>0</v>
      </c>
      <c r="V44" s="57">
        <f t="shared" si="50"/>
        <v>0</v>
      </c>
      <c r="W44" s="81" t="e">
        <f t="shared" si="51"/>
        <v>#DIV/0!</v>
      </c>
      <c r="X44" s="82">
        <f t="shared" si="52"/>
        <v>0</v>
      </c>
      <c r="Y44" s="85"/>
      <c r="Z44" s="79" t="str">
        <f t="shared" si="53"/>
        <v> </v>
      </c>
      <c r="AA44" s="79" t="str">
        <f t="shared" si="54"/>
        <v> </v>
      </c>
      <c r="AB44" s="79" t="str">
        <f t="shared" si="55"/>
        <v> </v>
      </c>
      <c r="AC44" s="79" t="str">
        <f t="shared" si="56"/>
        <v> </v>
      </c>
      <c r="AF44" s="103">
        <f t="shared" si="34"/>
        <v>3</v>
      </c>
      <c r="AG44" s="44">
        <f t="shared" si="35"/>
        <v>1</v>
      </c>
      <c r="AH44" s="44">
        <f t="shared" si="36"/>
        <v>1</v>
      </c>
      <c r="AI44" s="44">
        <f t="shared" si="37"/>
        <v>1</v>
      </c>
      <c r="AJ44" s="105">
        <f t="shared" si="38"/>
        <v>1000000</v>
      </c>
      <c r="AK44" s="104">
        <f t="shared" si="39"/>
        <v>2</v>
      </c>
      <c r="AL44" s="44">
        <f t="shared" si="40"/>
        <v>1</v>
      </c>
      <c r="AM44" s="44">
        <f t="shared" si="41"/>
        <v>1</v>
      </c>
      <c r="AN44" s="106">
        <f t="shared" si="42"/>
        <v>100000</v>
      </c>
      <c r="AO44" s="103">
        <f t="shared" si="43"/>
        <v>1</v>
      </c>
      <c r="AP44" s="44">
        <f t="shared" si="44"/>
        <v>1</v>
      </c>
      <c r="AQ44" s="105">
        <f t="shared" si="45"/>
        <v>10000</v>
      </c>
      <c r="AR44" s="107">
        <f t="shared" si="46"/>
        <v>1110000</v>
      </c>
      <c r="AS44" s="30" t="s">
        <v>69</v>
      </c>
      <c r="AT44" s="50" t="e">
        <f>SUM('SA 2016 Gruppe 5'!#REF!-'SA 2016 Gruppe 5'!#REF!)</f>
        <v>#REF!</v>
      </c>
      <c r="AU44" s="31" t="s">
        <v>61</v>
      </c>
      <c r="AV44" s="32" t="s">
        <v>70</v>
      </c>
      <c r="AW44" s="33" t="s">
        <v>71</v>
      </c>
      <c r="AX44" s="51" t="s">
        <v>72</v>
      </c>
      <c r="AZ44" s="48">
        <f t="shared" si="57"/>
        <v>0</v>
      </c>
      <c r="BA44" s="48">
        <f t="shared" si="58"/>
        <v>0</v>
      </c>
      <c r="BB44" s="48">
        <f t="shared" si="59"/>
        <v>0</v>
      </c>
      <c r="BC44" s="48">
        <f t="shared" si="60"/>
        <v>0</v>
      </c>
      <c r="BE44" s="48">
        <f t="shared" si="61"/>
        <v>0</v>
      </c>
      <c r="BF44" s="48">
        <f t="shared" si="62"/>
        <v>0</v>
      </c>
      <c r="BG44" s="48">
        <f t="shared" si="63"/>
        <v>0</v>
      </c>
      <c r="BH44" s="48">
        <f t="shared" si="64"/>
        <v>0</v>
      </c>
      <c r="BJ44" s="48">
        <f t="shared" si="65"/>
        <v>0</v>
      </c>
      <c r="BK44" s="48">
        <f t="shared" si="66"/>
        <v>0</v>
      </c>
      <c r="BL44" s="48">
        <f t="shared" si="67"/>
        <v>0</v>
      </c>
      <c r="BM44" s="48">
        <f t="shared" si="68"/>
        <v>0</v>
      </c>
      <c r="BO44" s="48">
        <f t="shared" si="69"/>
        <v>0</v>
      </c>
      <c r="BP44" s="48">
        <f t="shared" si="70"/>
        <v>0</v>
      </c>
      <c r="BQ44" s="48">
        <f t="shared" si="71"/>
        <v>0</v>
      </c>
      <c r="BR44" s="48">
        <f t="shared" si="72"/>
        <v>0</v>
      </c>
      <c r="BV44" s="48">
        <f t="shared" si="73"/>
        <v>0</v>
      </c>
      <c r="BW44" s="48">
        <f t="shared" si="74"/>
        <v>0</v>
      </c>
      <c r="BX44" s="48">
        <f t="shared" si="75"/>
        <v>0</v>
      </c>
      <c r="BY44" s="48">
        <f t="shared" si="76"/>
        <v>0</v>
      </c>
    </row>
    <row r="45" spans="1:77" ht="18">
      <c r="A45" s="53"/>
      <c r="B45" s="68">
        <v>42</v>
      </c>
      <c r="C45" s="2">
        <v>42</v>
      </c>
      <c r="D45" s="29"/>
      <c r="E45" s="29"/>
      <c r="F45" s="29"/>
      <c r="G45" s="29"/>
      <c r="H45" s="65">
        <f t="shared" si="47"/>
        <v>0</v>
      </c>
      <c r="I45" s="65" t="e">
        <f t="shared" si="48"/>
        <v>#DIV/0!</v>
      </c>
      <c r="J45" s="67">
        <f t="shared" si="49"/>
        <v>0</v>
      </c>
      <c r="K45" s="52"/>
      <c r="L45" s="48"/>
      <c r="R45" s="79">
        <f t="shared" si="30"/>
        <v>0</v>
      </c>
      <c r="S45" s="79">
        <f t="shared" si="31"/>
        <v>0</v>
      </c>
      <c r="T45" s="79">
        <f t="shared" si="32"/>
        <v>0</v>
      </c>
      <c r="U45" s="79">
        <f t="shared" si="33"/>
        <v>0</v>
      </c>
      <c r="V45" s="57">
        <f t="shared" si="50"/>
        <v>0</v>
      </c>
      <c r="W45" s="81" t="e">
        <f t="shared" si="51"/>
        <v>#DIV/0!</v>
      </c>
      <c r="X45" s="82">
        <f t="shared" si="52"/>
        <v>0</v>
      </c>
      <c r="Y45" s="85"/>
      <c r="Z45" s="79" t="str">
        <f t="shared" si="53"/>
        <v> </v>
      </c>
      <c r="AA45" s="79" t="str">
        <f t="shared" si="54"/>
        <v> </v>
      </c>
      <c r="AB45" s="79" t="str">
        <f t="shared" si="55"/>
        <v> </v>
      </c>
      <c r="AC45" s="79" t="str">
        <f t="shared" si="56"/>
        <v> </v>
      </c>
      <c r="AF45" s="103">
        <f t="shared" si="34"/>
        <v>3</v>
      </c>
      <c r="AG45" s="44">
        <f t="shared" si="35"/>
        <v>1</v>
      </c>
      <c r="AH45" s="44">
        <f t="shared" si="36"/>
        <v>1</v>
      </c>
      <c r="AI45" s="44">
        <f t="shared" si="37"/>
        <v>1</v>
      </c>
      <c r="AJ45" s="105">
        <f t="shared" si="38"/>
        <v>1000000</v>
      </c>
      <c r="AK45" s="104">
        <f t="shared" si="39"/>
        <v>2</v>
      </c>
      <c r="AL45" s="44">
        <f t="shared" si="40"/>
        <v>1</v>
      </c>
      <c r="AM45" s="44">
        <f t="shared" si="41"/>
        <v>1</v>
      </c>
      <c r="AN45" s="106">
        <f t="shared" si="42"/>
        <v>100000</v>
      </c>
      <c r="AO45" s="103">
        <f t="shared" si="43"/>
        <v>1</v>
      </c>
      <c r="AP45" s="44">
        <f t="shared" si="44"/>
        <v>1</v>
      </c>
      <c r="AQ45" s="105">
        <f t="shared" si="45"/>
        <v>10000</v>
      </c>
      <c r="AR45" s="107">
        <f t="shared" si="46"/>
        <v>1110000</v>
      </c>
      <c r="AS45" s="30" t="s">
        <v>69</v>
      </c>
      <c r="AT45" s="50" t="e">
        <f>SUM('SA 2016 Gruppe 5'!#REF!-'SA 2016 Gruppe 5'!#REF!)</f>
        <v>#REF!</v>
      </c>
      <c r="AU45" s="31" t="s">
        <v>61</v>
      </c>
      <c r="AV45" s="32" t="s">
        <v>70</v>
      </c>
      <c r="AW45" s="33" t="s">
        <v>71</v>
      </c>
      <c r="AX45" s="51" t="s">
        <v>72</v>
      </c>
      <c r="AZ45" s="48">
        <f t="shared" si="57"/>
        <v>0</v>
      </c>
      <c r="BA45" s="48">
        <f t="shared" si="58"/>
        <v>0</v>
      </c>
      <c r="BB45" s="48">
        <f t="shared" si="59"/>
        <v>0</v>
      </c>
      <c r="BC45" s="48">
        <f t="shared" si="60"/>
        <v>0</v>
      </c>
      <c r="BE45" s="48">
        <f t="shared" si="61"/>
        <v>0</v>
      </c>
      <c r="BF45" s="48">
        <f t="shared" si="62"/>
        <v>0</v>
      </c>
      <c r="BG45" s="48">
        <f t="shared" si="63"/>
        <v>0</v>
      </c>
      <c r="BH45" s="48">
        <f t="shared" si="64"/>
        <v>0</v>
      </c>
      <c r="BJ45" s="48">
        <f t="shared" si="65"/>
        <v>0</v>
      </c>
      <c r="BK45" s="48">
        <f t="shared" si="66"/>
        <v>0</v>
      </c>
      <c r="BL45" s="48">
        <f t="shared" si="67"/>
        <v>0</v>
      </c>
      <c r="BM45" s="48">
        <f t="shared" si="68"/>
        <v>0</v>
      </c>
      <c r="BO45" s="48">
        <f t="shared" si="69"/>
        <v>0</v>
      </c>
      <c r="BP45" s="48">
        <f t="shared" si="70"/>
        <v>0</v>
      </c>
      <c r="BQ45" s="48">
        <f t="shared" si="71"/>
        <v>0</v>
      </c>
      <c r="BR45" s="48">
        <f t="shared" si="72"/>
        <v>0</v>
      </c>
      <c r="BV45" s="48">
        <f t="shared" si="73"/>
        <v>0</v>
      </c>
      <c r="BW45" s="48">
        <f t="shared" si="74"/>
        <v>0</v>
      </c>
      <c r="BX45" s="48">
        <f t="shared" si="75"/>
        <v>0</v>
      </c>
      <c r="BY45" s="48">
        <f t="shared" si="76"/>
        <v>0</v>
      </c>
    </row>
    <row r="46" spans="1:77" ht="18">
      <c r="A46" s="53"/>
      <c r="B46" s="68">
        <v>43</v>
      </c>
      <c r="C46" s="55">
        <v>43</v>
      </c>
      <c r="D46" s="28"/>
      <c r="E46" s="28"/>
      <c r="F46" s="28"/>
      <c r="G46" s="28"/>
      <c r="H46" s="65">
        <f t="shared" si="47"/>
        <v>0</v>
      </c>
      <c r="I46" s="65" t="e">
        <f t="shared" si="48"/>
        <v>#DIV/0!</v>
      </c>
      <c r="J46" s="67">
        <f t="shared" si="49"/>
        <v>0</v>
      </c>
      <c r="K46" s="52"/>
      <c r="L46" s="48"/>
      <c r="R46" s="79">
        <f t="shared" si="30"/>
        <v>0</v>
      </c>
      <c r="S46" s="79">
        <f t="shared" si="31"/>
        <v>0</v>
      </c>
      <c r="T46" s="79">
        <f t="shared" si="32"/>
        <v>0</v>
      </c>
      <c r="U46" s="79">
        <f t="shared" si="33"/>
        <v>0</v>
      </c>
      <c r="V46" s="57">
        <f t="shared" si="50"/>
        <v>0</v>
      </c>
      <c r="W46" s="81" t="e">
        <f t="shared" si="51"/>
        <v>#DIV/0!</v>
      </c>
      <c r="X46" s="82">
        <f t="shared" si="52"/>
        <v>0</v>
      </c>
      <c r="Y46" s="85"/>
      <c r="Z46" s="79" t="str">
        <f t="shared" si="53"/>
        <v> </v>
      </c>
      <c r="AA46" s="79" t="str">
        <f t="shared" si="54"/>
        <v> </v>
      </c>
      <c r="AB46" s="79" t="str">
        <f t="shared" si="55"/>
        <v> </v>
      </c>
      <c r="AC46" s="79" t="str">
        <f t="shared" si="56"/>
        <v> </v>
      </c>
      <c r="AF46" s="103">
        <f t="shared" si="34"/>
        <v>3</v>
      </c>
      <c r="AG46" s="44">
        <f t="shared" si="35"/>
        <v>1</v>
      </c>
      <c r="AH46" s="44">
        <f t="shared" si="36"/>
        <v>1</v>
      </c>
      <c r="AI46" s="44">
        <f t="shared" si="37"/>
        <v>1</v>
      </c>
      <c r="AJ46" s="105">
        <f t="shared" si="38"/>
        <v>1000000</v>
      </c>
      <c r="AK46" s="104">
        <f t="shared" si="39"/>
        <v>2</v>
      </c>
      <c r="AL46" s="44">
        <f t="shared" si="40"/>
        <v>1</v>
      </c>
      <c r="AM46" s="44">
        <f t="shared" si="41"/>
        <v>1</v>
      </c>
      <c r="AN46" s="106">
        <f t="shared" si="42"/>
        <v>100000</v>
      </c>
      <c r="AO46" s="103">
        <f t="shared" si="43"/>
        <v>1</v>
      </c>
      <c r="AP46" s="44">
        <f t="shared" si="44"/>
        <v>1</v>
      </c>
      <c r="AQ46" s="105">
        <f t="shared" si="45"/>
        <v>10000</v>
      </c>
      <c r="AR46" s="107">
        <f t="shared" si="46"/>
        <v>1110000</v>
      </c>
      <c r="AS46" s="30" t="s">
        <v>69</v>
      </c>
      <c r="AT46" s="50" t="e">
        <f>SUM('SA 2016 Gruppe 5'!#REF!-'SA 2016 Gruppe 5'!#REF!)</f>
        <v>#REF!</v>
      </c>
      <c r="AU46" s="31" t="s">
        <v>61</v>
      </c>
      <c r="AV46" s="32" t="s">
        <v>70</v>
      </c>
      <c r="AW46" s="33" t="s">
        <v>71</v>
      </c>
      <c r="AX46" s="51" t="s">
        <v>72</v>
      </c>
      <c r="AZ46" s="48">
        <f t="shared" si="57"/>
        <v>0</v>
      </c>
      <c r="BA46" s="48">
        <f t="shared" si="58"/>
        <v>0</v>
      </c>
      <c r="BB46" s="48">
        <f t="shared" si="59"/>
        <v>0</v>
      </c>
      <c r="BC46" s="48">
        <f t="shared" si="60"/>
        <v>0</v>
      </c>
      <c r="BE46" s="48">
        <f t="shared" si="61"/>
        <v>0</v>
      </c>
      <c r="BF46" s="48">
        <f t="shared" si="62"/>
        <v>0</v>
      </c>
      <c r="BG46" s="48">
        <f t="shared" si="63"/>
        <v>0</v>
      </c>
      <c r="BH46" s="48">
        <f t="shared" si="64"/>
        <v>0</v>
      </c>
      <c r="BJ46" s="48">
        <f t="shared" si="65"/>
        <v>0</v>
      </c>
      <c r="BK46" s="48">
        <f t="shared" si="66"/>
        <v>0</v>
      </c>
      <c r="BL46" s="48">
        <f t="shared" si="67"/>
        <v>0</v>
      </c>
      <c r="BM46" s="48">
        <f t="shared" si="68"/>
        <v>0</v>
      </c>
      <c r="BO46" s="48">
        <f t="shared" si="69"/>
        <v>0</v>
      </c>
      <c r="BP46" s="48">
        <f t="shared" si="70"/>
        <v>0</v>
      </c>
      <c r="BQ46" s="48">
        <f t="shared" si="71"/>
        <v>0</v>
      </c>
      <c r="BR46" s="48">
        <f t="shared" si="72"/>
        <v>0</v>
      </c>
      <c r="BV46" s="48">
        <f t="shared" si="73"/>
        <v>0</v>
      </c>
      <c r="BW46" s="48">
        <f t="shared" si="74"/>
        <v>0</v>
      </c>
      <c r="BX46" s="48">
        <f t="shared" si="75"/>
        <v>0</v>
      </c>
      <c r="BY46" s="48">
        <f t="shared" si="76"/>
        <v>0</v>
      </c>
    </row>
    <row r="47" spans="1:77" ht="18">
      <c r="A47" s="53"/>
      <c r="B47" s="68">
        <v>44</v>
      </c>
      <c r="C47" s="2">
        <v>44</v>
      </c>
      <c r="D47" s="29"/>
      <c r="E47" s="29"/>
      <c r="F47" s="29"/>
      <c r="G47" s="29"/>
      <c r="H47" s="65">
        <f t="shared" si="47"/>
        <v>0</v>
      </c>
      <c r="I47" s="65" t="e">
        <f t="shared" si="48"/>
        <v>#DIV/0!</v>
      </c>
      <c r="J47" s="67">
        <f t="shared" si="49"/>
        <v>0</v>
      </c>
      <c r="K47" s="52"/>
      <c r="L47" s="48"/>
      <c r="R47" s="79">
        <f t="shared" si="30"/>
        <v>0</v>
      </c>
      <c r="S47" s="79">
        <f t="shared" si="31"/>
        <v>0</v>
      </c>
      <c r="T47" s="79">
        <f t="shared" si="32"/>
        <v>0</v>
      </c>
      <c r="U47" s="79">
        <f t="shared" si="33"/>
        <v>0</v>
      </c>
      <c r="V47" s="57">
        <f t="shared" si="50"/>
        <v>0</v>
      </c>
      <c r="W47" s="81" t="e">
        <f t="shared" si="51"/>
        <v>#DIV/0!</v>
      </c>
      <c r="X47" s="82">
        <f t="shared" si="52"/>
        <v>0</v>
      </c>
      <c r="Y47" s="85"/>
      <c r="Z47" s="79" t="str">
        <f t="shared" si="53"/>
        <v> </v>
      </c>
      <c r="AA47" s="79" t="str">
        <f t="shared" si="54"/>
        <v> </v>
      </c>
      <c r="AB47" s="79" t="str">
        <f t="shared" si="55"/>
        <v> </v>
      </c>
      <c r="AC47" s="79" t="str">
        <f t="shared" si="56"/>
        <v> </v>
      </c>
      <c r="AF47" s="103">
        <f t="shared" si="34"/>
        <v>3</v>
      </c>
      <c r="AG47" s="44">
        <f t="shared" si="35"/>
        <v>1</v>
      </c>
      <c r="AH47" s="44">
        <f t="shared" si="36"/>
        <v>1</v>
      </c>
      <c r="AI47" s="44">
        <f t="shared" si="37"/>
        <v>1</v>
      </c>
      <c r="AJ47" s="105">
        <f t="shared" si="38"/>
        <v>1000000</v>
      </c>
      <c r="AK47" s="104">
        <f t="shared" si="39"/>
        <v>2</v>
      </c>
      <c r="AL47" s="44">
        <f t="shared" si="40"/>
        <v>1</v>
      </c>
      <c r="AM47" s="44">
        <f t="shared" si="41"/>
        <v>1</v>
      </c>
      <c r="AN47" s="106">
        <f t="shared" si="42"/>
        <v>100000</v>
      </c>
      <c r="AO47" s="103">
        <f t="shared" si="43"/>
        <v>1</v>
      </c>
      <c r="AP47" s="44">
        <f t="shared" si="44"/>
        <v>1</v>
      </c>
      <c r="AQ47" s="105">
        <f t="shared" si="45"/>
        <v>10000</v>
      </c>
      <c r="AR47" s="107">
        <f t="shared" si="46"/>
        <v>1110000</v>
      </c>
      <c r="AS47" s="30" t="s">
        <v>69</v>
      </c>
      <c r="AT47" s="50" t="e">
        <f>SUM('SA 2016 Gruppe 5'!#REF!-'SA 2016 Gruppe 5'!#REF!)</f>
        <v>#REF!</v>
      </c>
      <c r="AU47" s="31" t="s">
        <v>61</v>
      </c>
      <c r="AV47" s="32" t="s">
        <v>70</v>
      </c>
      <c r="AW47" s="33" t="s">
        <v>71</v>
      </c>
      <c r="AX47" s="51" t="s">
        <v>72</v>
      </c>
      <c r="AZ47" s="48">
        <f t="shared" si="57"/>
        <v>0</v>
      </c>
      <c r="BA47" s="48">
        <f t="shared" si="58"/>
        <v>0</v>
      </c>
      <c r="BB47" s="48">
        <f t="shared" si="59"/>
        <v>0</v>
      </c>
      <c r="BC47" s="48">
        <f t="shared" si="60"/>
        <v>0</v>
      </c>
      <c r="BE47" s="48">
        <f t="shared" si="61"/>
        <v>0</v>
      </c>
      <c r="BF47" s="48">
        <f t="shared" si="62"/>
        <v>0</v>
      </c>
      <c r="BG47" s="48">
        <f t="shared" si="63"/>
        <v>0</v>
      </c>
      <c r="BH47" s="48">
        <f t="shared" si="64"/>
        <v>0</v>
      </c>
      <c r="BJ47" s="48">
        <f t="shared" si="65"/>
        <v>0</v>
      </c>
      <c r="BK47" s="48">
        <f t="shared" si="66"/>
        <v>0</v>
      </c>
      <c r="BL47" s="48">
        <f t="shared" si="67"/>
        <v>0</v>
      </c>
      <c r="BM47" s="48">
        <f t="shared" si="68"/>
        <v>0</v>
      </c>
      <c r="BO47" s="48">
        <f t="shared" si="69"/>
        <v>0</v>
      </c>
      <c r="BP47" s="48">
        <f t="shared" si="70"/>
        <v>0</v>
      </c>
      <c r="BQ47" s="48">
        <f t="shared" si="71"/>
        <v>0</v>
      </c>
      <c r="BR47" s="48">
        <f t="shared" si="72"/>
        <v>0</v>
      </c>
      <c r="BV47" s="48">
        <f t="shared" si="73"/>
        <v>0</v>
      </c>
      <c r="BW47" s="48">
        <f t="shared" si="74"/>
        <v>0</v>
      </c>
      <c r="BX47" s="48">
        <f t="shared" si="75"/>
        <v>0</v>
      </c>
      <c r="BY47" s="48">
        <f t="shared" si="76"/>
        <v>0</v>
      </c>
    </row>
    <row r="48" spans="1:77" ht="18">
      <c r="A48" s="53"/>
      <c r="B48" s="68">
        <v>45</v>
      </c>
      <c r="C48" s="55">
        <v>45</v>
      </c>
      <c r="D48" s="28"/>
      <c r="E48" s="28"/>
      <c r="F48" s="28"/>
      <c r="G48" s="28"/>
      <c r="H48" s="65">
        <f t="shared" si="47"/>
        <v>0</v>
      </c>
      <c r="I48" s="65" t="e">
        <f t="shared" si="48"/>
        <v>#DIV/0!</v>
      </c>
      <c r="J48" s="67">
        <f t="shared" si="49"/>
        <v>0</v>
      </c>
      <c r="K48" s="52"/>
      <c r="L48" s="48"/>
      <c r="R48" s="79">
        <f t="shared" si="30"/>
        <v>0</v>
      </c>
      <c r="S48" s="79">
        <f t="shared" si="31"/>
        <v>0</v>
      </c>
      <c r="T48" s="79">
        <f t="shared" si="32"/>
        <v>0</v>
      </c>
      <c r="U48" s="79">
        <f t="shared" si="33"/>
        <v>0</v>
      </c>
      <c r="V48" s="57">
        <f t="shared" si="50"/>
        <v>0</v>
      </c>
      <c r="W48" s="81" t="e">
        <f t="shared" si="51"/>
        <v>#DIV/0!</v>
      </c>
      <c r="X48" s="82">
        <f t="shared" si="52"/>
        <v>0</v>
      </c>
      <c r="Y48" s="85"/>
      <c r="Z48" s="79" t="str">
        <f t="shared" si="53"/>
        <v> </v>
      </c>
      <c r="AA48" s="79" t="str">
        <f t="shared" si="54"/>
        <v> </v>
      </c>
      <c r="AB48" s="79" t="str">
        <f t="shared" si="55"/>
        <v> </v>
      </c>
      <c r="AC48" s="79" t="str">
        <f t="shared" si="56"/>
        <v> </v>
      </c>
      <c r="AF48" s="103">
        <f t="shared" si="34"/>
        <v>3</v>
      </c>
      <c r="AG48" s="44">
        <f t="shared" si="35"/>
        <v>1</v>
      </c>
      <c r="AH48" s="44">
        <f t="shared" si="36"/>
        <v>1</v>
      </c>
      <c r="AI48" s="44">
        <f t="shared" si="37"/>
        <v>1</v>
      </c>
      <c r="AJ48" s="105">
        <f t="shared" si="38"/>
        <v>1000000</v>
      </c>
      <c r="AK48" s="104">
        <f t="shared" si="39"/>
        <v>2</v>
      </c>
      <c r="AL48" s="44">
        <f t="shared" si="40"/>
        <v>1</v>
      </c>
      <c r="AM48" s="44">
        <f t="shared" si="41"/>
        <v>1</v>
      </c>
      <c r="AN48" s="106">
        <f t="shared" si="42"/>
        <v>100000</v>
      </c>
      <c r="AO48" s="103">
        <f t="shared" si="43"/>
        <v>1</v>
      </c>
      <c r="AP48" s="44">
        <f t="shared" si="44"/>
        <v>1</v>
      </c>
      <c r="AQ48" s="105">
        <f t="shared" si="45"/>
        <v>10000</v>
      </c>
      <c r="AR48" s="107">
        <f t="shared" si="46"/>
        <v>1110000</v>
      </c>
      <c r="AS48" s="30" t="s">
        <v>69</v>
      </c>
      <c r="AT48" s="50" t="e">
        <f>SUM('SA 2016 Gruppe 5'!#REF!-'SA 2016 Gruppe 5'!#REF!)</f>
        <v>#REF!</v>
      </c>
      <c r="AU48" s="31" t="s">
        <v>61</v>
      </c>
      <c r="AV48" s="32" t="s">
        <v>70</v>
      </c>
      <c r="AW48" s="33" t="s">
        <v>71</v>
      </c>
      <c r="AX48" s="51" t="s">
        <v>72</v>
      </c>
      <c r="AZ48" s="48">
        <f t="shared" si="57"/>
        <v>0</v>
      </c>
      <c r="BA48" s="48">
        <f t="shared" si="58"/>
        <v>0</v>
      </c>
      <c r="BB48" s="48">
        <f t="shared" si="59"/>
        <v>0</v>
      </c>
      <c r="BC48" s="48">
        <f t="shared" si="60"/>
        <v>0</v>
      </c>
      <c r="BE48" s="48">
        <f t="shared" si="61"/>
        <v>0</v>
      </c>
      <c r="BF48" s="48">
        <f t="shared" si="62"/>
        <v>0</v>
      </c>
      <c r="BG48" s="48">
        <f t="shared" si="63"/>
        <v>0</v>
      </c>
      <c r="BH48" s="48">
        <f t="shared" si="64"/>
        <v>0</v>
      </c>
      <c r="BJ48" s="48">
        <f t="shared" si="65"/>
        <v>0</v>
      </c>
      <c r="BK48" s="48">
        <f t="shared" si="66"/>
        <v>0</v>
      </c>
      <c r="BL48" s="48">
        <f t="shared" si="67"/>
        <v>0</v>
      </c>
      <c r="BM48" s="48">
        <f t="shared" si="68"/>
        <v>0</v>
      </c>
      <c r="BO48" s="48">
        <f t="shared" si="69"/>
        <v>0</v>
      </c>
      <c r="BP48" s="48">
        <f t="shared" si="70"/>
        <v>0</v>
      </c>
      <c r="BQ48" s="48">
        <f t="shared" si="71"/>
        <v>0</v>
      </c>
      <c r="BR48" s="48">
        <f t="shared" si="72"/>
        <v>0</v>
      </c>
      <c r="BV48" s="48">
        <f t="shared" si="73"/>
        <v>0</v>
      </c>
      <c r="BW48" s="48">
        <f t="shared" si="74"/>
        <v>0</v>
      </c>
      <c r="BX48" s="48">
        <f t="shared" si="75"/>
        <v>0</v>
      </c>
      <c r="BY48" s="48">
        <f t="shared" si="76"/>
        <v>0</v>
      </c>
    </row>
    <row r="49" spans="1:77" ht="18">
      <c r="A49" s="53"/>
      <c r="B49" s="68">
        <v>46</v>
      </c>
      <c r="C49" s="2">
        <v>46</v>
      </c>
      <c r="D49" s="29"/>
      <c r="E49" s="29"/>
      <c r="F49" s="29"/>
      <c r="G49" s="29"/>
      <c r="H49" s="65">
        <f t="shared" si="47"/>
        <v>0</v>
      </c>
      <c r="I49" s="65" t="e">
        <f t="shared" si="48"/>
        <v>#DIV/0!</v>
      </c>
      <c r="J49" s="67">
        <f t="shared" si="49"/>
        <v>0</v>
      </c>
      <c r="K49" s="52"/>
      <c r="L49" s="48"/>
      <c r="R49" s="79">
        <f t="shared" si="30"/>
        <v>0</v>
      </c>
      <c r="S49" s="79">
        <f t="shared" si="31"/>
        <v>0</v>
      </c>
      <c r="T49" s="79">
        <f t="shared" si="32"/>
        <v>0</v>
      </c>
      <c r="U49" s="79">
        <f t="shared" si="33"/>
        <v>0</v>
      </c>
      <c r="V49" s="57">
        <f t="shared" si="50"/>
        <v>0</v>
      </c>
      <c r="W49" s="81" t="e">
        <f t="shared" si="51"/>
        <v>#DIV/0!</v>
      </c>
      <c r="X49" s="82">
        <f t="shared" si="52"/>
        <v>0</v>
      </c>
      <c r="Y49" s="85"/>
      <c r="Z49" s="79" t="str">
        <f t="shared" si="53"/>
        <v> </v>
      </c>
      <c r="AA49" s="79" t="str">
        <f t="shared" si="54"/>
        <v> </v>
      </c>
      <c r="AB49" s="79" t="str">
        <f t="shared" si="55"/>
        <v> </v>
      </c>
      <c r="AC49" s="79" t="str">
        <f t="shared" si="56"/>
        <v> </v>
      </c>
      <c r="AF49" s="103">
        <f t="shared" si="34"/>
        <v>3</v>
      </c>
      <c r="AG49" s="44">
        <f t="shared" si="35"/>
        <v>1</v>
      </c>
      <c r="AH49" s="44">
        <f t="shared" si="36"/>
        <v>1</v>
      </c>
      <c r="AI49" s="44">
        <f t="shared" si="37"/>
        <v>1</v>
      </c>
      <c r="AJ49" s="105">
        <f t="shared" si="38"/>
        <v>1000000</v>
      </c>
      <c r="AK49" s="104">
        <f t="shared" si="39"/>
        <v>2</v>
      </c>
      <c r="AL49" s="44">
        <f t="shared" si="40"/>
        <v>1</v>
      </c>
      <c r="AM49" s="44">
        <f t="shared" si="41"/>
        <v>1</v>
      </c>
      <c r="AN49" s="106">
        <f t="shared" si="42"/>
        <v>100000</v>
      </c>
      <c r="AO49" s="103">
        <f t="shared" si="43"/>
        <v>1</v>
      </c>
      <c r="AP49" s="44">
        <f t="shared" si="44"/>
        <v>1</v>
      </c>
      <c r="AQ49" s="105">
        <f t="shared" si="45"/>
        <v>10000</v>
      </c>
      <c r="AR49" s="107">
        <f t="shared" si="46"/>
        <v>1110000</v>
      </c>
      <c r="AS49" s="30" t="s">
        <v>69</v>
      </c>
      <c r="AT49" s="50" t="e">
        <f>SUM('SA 2016 Gruppe 5'!#REF!-'SA 2016 Gruppe 5'!#REF!)</f>
        <v>#REF!</v>
      </c>
      <c r="AU49" s="31" t="s">
        <v>61</v>
      </c>
      <c r="AV49" s="32" t="s">
        <v>70</v>
      </c>
      <c r="AW49" s="33" t="s">
        <v>71</v>
      </c>
      <c r="AX49" s="51" t="s">
        <v>72</v>
      </c>
      <c r="AZ49" s="48">
        <f t="shared" si="57"/>
        <v>0</v>
      </c>
      <c r="BA49" s="48">
        <f t="shared" si="58"/>
        <v>0</v>
      </c>
      <c r="BB49" s="48">
        <f t="shared" si="59"/>
        <v>0</v>
      </c>
      <c r="BC49" s="48">
        <f t="shared" si="60"/>
        <v>0</v>
      </c>
      <c r="BE49" s="48">
        <f t="shared" si="61"/>
        <v>0</v>
      </c>
      <c r="BF49" s="48">
        <f t="shared" si="62"/>
        <v>0</v>
      </c>
      <c r="BG49" s="48">
        <f t="shared" si="63"/>
        <v>0</v>
      </c>
      <c r="BH49" s="48">
        <f t="shared" si="64"/>
        <v>0</v>
      </c>
      <c r="BJ49" s="48">
        <f t="shared" si="65"/>
        <v>0</v>
      </c>
      <c r="BK49" s="48">
        <f t="shared" si="66"/>
        <v>0</v>
      </c>
      <c r="BL49" s="48">
        <f t="shared" si="67"/>
        <v>0</v>
      </c>
      <c r="BM49" s="48">
        <f t="shared" si="68"/>
        <v>0</v>
      </c>
      <c r="BO49" s="48">
        <f t="shared" si="69"/>
        <v>0</v>
      </c>
      <c r="BP49" s="48">
        <f t="shared" si="70"/>
        <v>0</v>
      </c>
      <c r="BQ49" s="48">
        <f t="shared" si="71"/>
        <v>0</v>
      </c>
      <c r="BR49" s="48">
        <f t="shared" si="72"/>
        <v>0</v>
      </c>
      <c r="BV49" s="48">
        <f t="shared" si="73"/>
        <v>0</v>
      </c>
      <c r="BW49" s="48">
        <f t="shared" si="74"/>
        <v>0</v>
      </c>
      <c r="BX49" s="48">
        <f t="shared" si="75"/>
        <v>0</v>
      </c>
      <c r="BY49" s="48">
        <f t="shared" si="76"/>
        <v>0</v>
      </c>
    </row>
    <row r="50" spans="1:77" ht="18">
      <c r="A50" s="53"/>
      <c r="B50" s="68">
        <v>47</v>
      </c>
      <c r="C50" s="55">
        <v>47</v>
      </c>
      <c r="D50" s="28"/>
      <c r="E50" s="28"/>
      <c r="F50" s="28"/>
      <c r="G50" s="28"/>
      <c r="H50" s="65">
        <f t="shared" si="47"/>
        <v>0</v>
      </c>
      <c r="I50" s="65" t="e">
        <f t="shared" si="48"/>
        <v>#DIV/0!</v>
      </c>
      <c r="J50" s="67">
        <f t="shared" si="49"/>
        <v>0</v>
      </c>
      <c r="K50" s="52"/>
      <c r="L50" s="48"/>
      <c r="R50" s="79">
        <f t="shared" si="30"/>
        <v>0</v>
      </c>
      <c r="S50" s="79">
        <f t="shared" si="31"/>
        <v>0</v>
      </c>
      <c r="T50" s="79">
        <f t="shared" si="32"/>
        <v>0</v>
      </c>
      <c r="U50" s="79">
        <f t="shared" si="33"/>
        <v>0</v>
      </c>
      <c r="V50" s="57">
        <f t="shared" si="50"/>
        <v>0</v>
      </c>
      <c r="W50" s="81" t="e">
        <f t="shared" si="51"/>
        <v>#DIV/0!</v>
      </c>
      <c r="X50" s="82">
        <f t="shared" si="52"/>
        <v>0</v>
      </c>
      <c r="Y50" s="85"/>
      <c r="Z50" s="79" t="str">
        <f t="shared" si="53"/>
        <v> </v>
      </c>
      <c r="AA50" s="79" t="str">
        <f t="shared" si="54"/>
        <v> </v>
      </c>
      <c r="AB50" s="79" t="str">
        <f t="shared" si="55"/>
        <v> </v>
      </c>
      <c r="AC50" s="79" t="str">
        <f t="shared" si="56"/>
        <v> </v>
      </c>
      <c r="AF50" s="103">
        <f t="shared" si="34"/>
        <v>3</v>
      </c>
      <c r="AG50" s="44">
        <f t="shared" si="35"/>
        <v>1</v>
      </c>
      <c r="AH50" s="44">
        <f t="shared" si="36"/>
        <v>1</v>
      </c>
      <c r="AI50" s="44">
        <f t="shared" si="37"/>
        <v>1</v>
      </c>
      <c r="AJ50" s="105">
        <f t="shared" si="38"/>
        <v>1000000</v>
      </c>
      <c r="AK50" s="104">
        <f t="shared" si="39"/>
        <v>2</v>
      </c>
      <c r="AL50" s="44">
        <f t="shared" si="40"/>
        <v>1</v>
      </c>
      <c r="AM50" s="44">
        <f t="shared" si="41"/>
        <v>1</v>
      </c>
      <c r="AN50" s="106">
        <f t="shared" si="42"/>
        <v>100000</v>
      </c>
      <c r="AO50" s="103">
        <f t="shared" si="43"/>
        <v>1</v>
      </c>
      <c r="AP50" s="44">
        <f t="shared" si="44"/>
        <v>1</v>
      </c>
      <c r="AQ50" s="105">
        <f t="shared" si="45"/>
        <v>10000</v>
      </c>
      <c r="AR50" s="107">
        <f t="shared" si="46"/>
        <v>1110000</v>
      </c>
      <c r="AS50" s="30" t="s">
        <v>69</v>
      </c>
      <c r="AT50" s="50" t="e">
        <f>SUM('SA 2016 Gruppe 5'!#REF!-'SA 2016 Gruppe 5'!#REF!)</f>
        <v>#REF!</v>
      </c>
      <c r="AU50" s="31" t="s">
        <v>61</v>
      </c>
      <c r="AV50" s="32" t="s">
        <v>70</v>
      </c>
      <c r="AW50" s="33" t="s">
        <v>71</v>
      </c>
      <c r="AX50" s="51" t="s">
        <v>72</v>
      </c>
      <c r="AZ50" s="48">
        <f t="shared" si="57"/>
        <v>0</v>
      </c>
      <c r="BA50" s="48">
        <f t="shared" si="58"/>
        <v>0</v>
      </c>
      <c r="BB50" s="48">
        <f t="shared" si="59"/>
        <v>0</v>
      </c>
      <c r="BC50" s="48">
        <f t="shared" si="60"/>
        <v>0</v>
      </c>
      <c r="BE50" s="48">
        <f t="shared" si="61"/>
        <v>0</v>
      </c>
      <c r="BF50" s="48">
        <f t="shared" si="62"/>
        <v>0</v>
      </c>
      <c r="BG50" s="48">
        <f t="shared" si="63"/>
        <v>0</v>
      </c>
      <c r="BH50" s="48">
        <f t="shared" si="64"/>
        <v>0</v>
      </c>
      <c r="BJ50" s="48">
        <f t="shared" si="65"/>
        <v>0</v>
      </c>
      <c r="BK50" s="48">
        <f t="shared" si="66"/>
        <v>0</v>
      </c>
      <c r="BL50" s="48">
        <f t="shared" si="67"/>
        <v>0</v>
      </c>
      <c r="BM50" s="48">
        <f t="shared" si="68"/>
        <v>0</v>
      </c>
      <c r="BO50" s="48">
        <f t="shared" si="69"/>
        <v>0</v>
      </c>
      <c r="BP50" s="48">
        <f t="shared" si="70"/>
        <v>0</v>
      </c>
      <c r="BQ50" s="48">
        <f t="shared" si="71"/>
        <v>0</v>
      </c>
      <c r="BR50" s="48">
        <f t="shared" si="72"/>
        <v>0</v>
      </c>
      <c r="BV50" s="48">
        <f t="shared" si="73"/>
        <v>0</v>
      </c>
      <c r="BW50" s="48">
        <f t="shared" si="74"/>
        <v>0</v>
      </c>
      <c r="BX50" s="48">
        <f t="shared" si="75"/>
        <v>0</v>
      </c>
      <c r="BY50" s="48">
        <f t="shared" si="76"/>
        <v>0</v>
      </c>
    </row>
    <row r="51" spans="1:77" ht="18">
      <c r="A51" s="53"/>
      <c r="B51" s="68">
        <v>48</v>
      </c>
      <c r="C51" s="2">
        <v>48</v>
      </c>
      <c r="D51" s="29"/>
      <c r="E51" s="29"/>
      <c r="F51" s="29"/>
      <c r="G51" s="29"/>
      <c r="H51" s="65">
        <f t="shared" si="47"/>
        <v>0</v>
      </c>
      <c r="I51" s="65" t="e">
        <f t="shared" si="48"/>
        <v>#DIV/0!</v>
      </c>
      <c r="J51" s="67">
        <f t="shared" si="49"/>
        <v>0</v>
      </c>
      <c r="K51" s="52"/>
      <c r="L51" s="48"/>
      <c r="R51" s="79">
        <f t="shared" si="30"/>
        <v>0</v>
      </c>
      <c r="S51" s="79">
        <f t="shared" si="31"/>
        <v>0</v>
      </c>
      <c r="T51" s="79">
        <f t="shared" si="32"/>
        <v>0</v>
      </c>
      <c r="U51" s="79">
        <f t="shared" si="33"/>
        <v>0</v>
      </c>
      <c r="V51" s="57">
        <f t="shared" si="50"/>
        <v>0</v>
      </c>
      <c r="W51" s="81" t="e">
        <f t="shared" si="51"/>
        <v>#DIV/0!</v>
      </c>
      <c r="X51" s="82">
        <f t="shared" si="52"/>
        <v>0</v>
      </c>
      <c r="Y51" s="85"/>
      <c r="Z51" s="79" t="str">
        <f t="shared" si="53"/>
        <v> </v>
      </c>
      <c r="AA51" s="79" t="str">
        <f t="shared" si="54"/>
        <v> </v>
      </c>
      <c r="AB51" s="79" t="str">
        <f t="shared" si="55"/>
        <v> </v>
      </c>
      <c r="AC51" s="79" t="str">
        <f t="shared" si="56"/>
        <v> </v>
      </c>
      <c r="AF51" s="103">
        <f t="shared" si="34"/>
        <v>3</v>
      </c>
      <c r="AG51" s="44">
        <f t="shared" si="35"/>
        <v>1</v>
      </c>
      <c r="AH51" s="44">
        <f t="shared" si="36"/>
        <v>1</v>
      </c>
      <c r="AI51" s="44">
        <f t="shared" si="37"/>
        <v>1</v>
      </c>
      <c r="AJ51" s="105">
        <f t="shared" si="38"/>
        <v>1000000</v>
      </c>
      <c r="AK51" s="104">
        <f t="shared" si="39"/>
        <v>2</v>
      </c>
      <c r="AL51" s="44">
        <f t="shared" si="40"/>
        <v>1</v>
      </c>
      <c r="AM51" s="44">
        <f t="shared" si="41"/>
        <v>1</v>
      </c>
      <c r="AN51" s="106">
        <f t="shared" si="42"/>
        <v>100000</v>
      </c>
      <c r="AO51" s="103">
        <f t="shared" si="43"/>
        <v>1</v>
      </c>
      <c r="AP51" s="44">
        <f t="shared" si="44"/>
        <v>1</v>
      </c>
      <c r="AQ51" s="105">
        <f t="shared" si="45"/>
        <v>10000</v>
      </c>
      <c r="AR51" s="107">
        <f t="shared" si="46"/>
        <v>1110000</v>
      </c>
      <c r="AS51" s="30" t="s">
        <v>69</v>
      </c>
      <c r="AT51" s="50" t="e">
        <f>SUM('SA 2016 Gruppe 5'!#REF!-'SA 2016 Gruppe 5'!#REF!)</f>
        <v>#REF!</v>
      </c>
      <c r="AU51" s="31" t="s">
        <v>61</v>
      </c>
      <c r="AV51" s="32" t="s">
        <v>70</v>
      </c>
      <c r="AW51" s="33" t="s">
        <v>71</v>
      </c>
      <c r="AX51" s="51" t="s">
        <v>72</v>
      </c>
      <c r="AZ51" s="48">
        <f t="shared" si="57"/>
        <v>0</v>
      </c>
      <c r="BA51" s="48">
        <f t="shared" si="58"/>
        <v>0</v>
      </c>
      <c r="BB51" s="48">
        <f t="shared" si="59"/>
        <v>0</v>
      </c>
      <c r="BC51" s="48">
        <f t="shared" si="60"/>
        <v>0</v>
      </c>
      <c r="BE51" s="48">
        <f t="shared" si="61"/>
        <v>0</v>
      </c>
      <c r="BF51" s="48">
        <f t="shared" si="62"/>
        <v>0</v>
      </c>
      <c r="BG51" s="48">
        <f t="shared" si="63"/>
        <v>0</v>
      </c>
      <c r="BH51" s="48">
        <f t="shared" si="64"/>
        <v>0</v>
      </c>
      <c r="BJ51" s="48">
        <f t="shared" si="65"/>
        <v>0</v>
      </c>
      <c r="BK51" s="48">
        <f t="shared" si="66"/>
        <v>0</v>
      </c>
      <c r="BL51" s="48">
        <f t="shared" si="67"/>
        <v>0</v>
      </c>
      <c r="BM51" s="48">
        <f t="shared" si="68"/>
        <v>0</v>
      </c>
      <c r="BO51" s="48">
        <f t="shared" si="69"/>
        <v>0</v>
      </c>
      <c r="BP51" s="48">
        <f t="shared" si="70"/>
        <v>0</v>
      </c>
      <c r="BQ51" s="48">
        <f t="shared" si="71"/>
        <v>0</v>
      </c>
      <c r="BR51" s="48">
        <f t="shared" si="72"/>
        <v>0</v>
      </c>
      <c r="BV51" s="48">
        <f t="shared" si="73"/>
        <v>0</v>
      </c>
      <c r="BW51" s="48">
        <f t="shared" si="74"/>
        <v>0</v>
      </c>
      <c r="BX51" s="48">
        <f t="shared" si="75"/>
        <v>0</v>
      </c>
      <c r="BY51" s="48">
        <f t="shared" si="76"/>
        <v>0</v>
      </c>
    </row>
    <row r="52" spans="1:77" ht="18">
      <c r="A52" s="53"/>
      <c r="B52" s="68">
        <v>49</v>
      </c>
      <c r="C52" s="55">
        <v>49</v>
      </c>
      <c r="D52" s="28"/>
      <c r="E52" s="28"/>
      <c r="F52" s="28"/>
      <c r="G52" s="28"/>
      <c r="H52" s="65">
        <f t="shared" si="47"/>
        <v>0</v>
      </c>
      <c r="I52" s="65" t="e">
        <f t="shared" si="48"/>
        <v>#DIV/0!</v>
      </c>
      <c r="J52" s="67">
        <f t="shared" si="49"/>
        <v>0</v>
      </c>
      <c r="K52" s="52"/>
      <c r="L52" s="48"/>
      <c r="R52" s="79">
        <f t="shared" si="30"/>
        <v>0</v>
      </c>
      <c r="S52" s="79">
        <f t="shared" si="31"/>
        <v>0</v>
      </c>
      <c r="T52" s="79">
        <f t="shared" si="32"/>
        <v>0</v>
      </c>
      <c r="U52" s="79">
        <f t="shared" si="33"/>
        <v>0</v>
      </c>
      <c r="V52" s="57">
        <f t="shared" si="50"/>
        <v>0</v>
      </c>
      <c r="W52" s="81" t="e">
        <f t="shared" si="51"/>
        <v>#DIV/0!</v>
      </c>
      <c r="X52" s="82">
        <f t="shared" si="52"/>
        <v>0</v>
      </c>
      <c r="Y52" s="85"/>
      <c r="Z52" s="79" t="str">
        <f t="shared" si="53"/>
        <v> </v>
      </c>
      <c r="AA52" s="79" t="str">
        <f t="shared" si="54"/>
        <v> </v>
      </c>
      <c r="AB52" s="79" t="str">
        <f t="shared" si="55"/>
        <v> </v>
      </c>
      <c r="AC52" s="79" t="str">
        <f t="shared" si="56"/>
        <v> </v>
      </c>
      <c r="AF52" s="103">
        <f t="shared" si="34"/>
        <v>3</v>
      </c>
      <c r="AG52" s="44">
        <f t="shared" si="35"/>
        <v>1</v>
      </c>
      <c r="AH52" s="44">
        <f t="shared" si="36"/>
        <v>1</v>
      </c>
      <c r="AI52" s="44">
        <f t="shared" si="37"/>
        <v>1</v>
      </c>
      <c r="AJ52" s="105">
        <f t="shared" si="38"/>
        <v>1000000</v>
      </c>
      <c r="AK52" s="104">
        <f t="shared" si="39"/>
        <v>2</v>
      </c>
      <c r="AL52" s="44">
        <f t="shared" si="40"/>
        <v>1</v>
      </c>
      <c r="AM52" s="44">
        <f t="shared" si="41"/>
        <v>1</v>
      </c>
      <c r="AN52" s="106">
        <f t="shared" si="42"/>
        <v>100000</v>
      </c>
      <c r="AO52" s="103">
        <f t="shared" si="43"/>
        <v>1</v>
      </c>
      <c r="AP52" s="44">
        <f t="shared" si="44"/>
        <v>1</v>
      </c>
      <c r="AQ52" s="105">
        <f t="shared" si="45"/>
        <v>10000</v>
      </c>
      <c r="AR52" s="107">
        <f t="shared" si="46"/>
        <v>1110000</v>
      </c>
      <c r="AS52" s="30" t="s">
        <v>69</v>
      </c>
      <c r="AT52" s="50" t="e">
        <f>SUM('SA 2016 Gruppe 5'!#REF!-'SA 2016 Gruppe 5'!#REF!)</f>
        <v>#REF!</v>
      </c>
      <c r="AU52" s="31" t="s">
        <v>61</v>
      </c>
      <c r="AV52" s="32" t="s">
        <v>70</v>
      </c>
      <c r="AW52" s="33" t="s">
        <v>71</v>
      </c>
      <c r="AX52" s="51" t="s">
        <v>72</v>
      </c>
      <c r="AZ52" s="48">
        <f t="shared" si="57"/>
        <v>0</v>
      </c>
      <c r="BA52" s="48">
        <f t="shared" si="58"/>
        <v>0</v>
      </c>
      <c r="BB52" s="48">
        <f t="shared" si="59"/>
        <v>0</v>
      </c>
      <c r="BC52" s="48">
        <f t="shared" si="60"/>
        <v>0</v>
      </c>
      <c r="BE52" s="48">
        <f t="shared" si="61"/>
        <v>0</v>
      </c>
      <c r="BF52" s="48">
        <f t="shared" si="62"/>
        <v>0</v>
      </c>
      <c r="BG52" s="48">
        <f t="shared" si="63"/>
        <v>0</v>
      </c>
      <c r="BH52" s="48">
        <f t="shared" si="64"/>
        <v>0</v>
      </c>
      <c r="BJ52" s="48">
        <f t="shared" si="65"/>
        <v>0</v>
      </c>
      <c r="BK52" s="48">
        <f t="shared" si="66"/>
        <v>0</v>
      </c>
      <c r="BL52" s="48">
        <f t="shared" si="67"/>
        <v>0</v>
      </c>
      <c r="BM52" s="48">
        <f t="shared" si="68"/>
        <v>0</v>
      </c>
      <c r="BO52" s="48">
        <f t="shared" si="69"/>
        <v>0</v>
      </c>
      <c r="BP52" s="48">
        <f t="shared" si="70"/>
        <v>0</v>
      </c>
      <c r="BQ52" s="48">
        <f t="shared" si="71"/>
        <v>0</v>
      </c>
      <c r="BR52" s="48">
        <f t="shared" si="72"/>
        <v>0</v>
      </c>
      <c r="BV52" s="48">
        <f t="shared" si="73"/>
        <v>0</v>
      </c>
      <c r="BW52" s="48">
        <f t="shared" si="74"/>
        <v>0</v>
      </c>
      <c r="BX52" s="48">
        <f t="shared" si="75"/>
        <v>0</v>
      </c>
      <c r="BY52" s="48">
        <f t="shared" si="76"/>
        <v>0</v>
      </c>
    </row>
    <row r="53" spans="1:77" ht="18.75" thickBot="1">
      <c r="A53" s="53"/>
      <c r="B53" s="69">
        <v>50</v>
      </c>
      <c r="C53" s="61">
        <v>50</v>
      </c>
      <c r="D53" s="62"/>
      <c r="E53" s="62"/>
      <c r="F53" s="62"/>
      <c r="G53" s="62"/>
      <c r="H53" s="70">
        <f t="shared" si="47"/>
        <v>0</v>
      </c>
      <c r="I53" s="70" t="e">
        <f t="shared" si="48"/>
        <v>#DIV/0!</v>
      </c>
      <c r="J53" s="71">
        <f t="shared" si="49"/>
        <v>0</v>
      </c>
      <c r="K53" s="52"/>
      <c r="L53" s="48"/>
      <c r="R53" s="79">
        <f t="shared" si="30"/>
        <v>0</v>
      </c>
      <c r="S53" s="79">
        <f t="shared" si="31"/>
        <v>0</v>
      </c>
      <c r="T53" s="79">
        <f t="shared" si="32"/>
        <v>0</v>
      </c>
      <c r="U53" s="79">
        <f t="shared" si="33"/>
        <v>0</v>
      </c>
      <c r="V53" s="63">
        <f t="shared" si="50"/>
        <v>0</v>
      </c>
      <c r="W53" s="81" t="e">
        <f t="shared" si="51"/>
        <v>#DIV/0!</v>
      </c>
      <c r="X53" s="82">
        <f t="shared" si="52"/>
        <v>0</v>
      </c>
      <c r="Y53" s="85"/>
      <c r="Z53" s="79" t="str">
        <f t="shared" si="53"/>
        <v> </v>
      </c>
      <c r="AA53" s="79" t="str">
        <f t="shared" si="54"/>
        <v> </v>
      </c>
      <c r="AB53" s="79" t="str">
        <f t="shared" si="55"/>
        <v> </v>
      </c>
      <c r="AC53" s="79" t="str">
        <f t="shared" si="56"/>
        <v> </v>
      </c>
      <c r="AF53" s="103">
        <f t="shared" si="34"/>
        <v>3</v>
      </c>
      <c r="AG53" s="44">
        <f t="shared" si="35"/>
        <v>1</v>
      </c>
      <c r="AH53" s="44">
        <f t="shared" si="36"/>
        <v>1</v>
      </c>
      <c r="AI53" s="44">
        <f t="shared" si="37"/>
        <v>1</v>
      </c>
      <c r="AJ53" s="105">
        <f t="shared" si="38"/>
        <v>1000000</v>
      </c>
      <c r="AK53" s="104">
        <f t="shared" si="39"/>
        <v>2</v>
      </c>
      <c r="AL53" s="44">
        <f t="shared" si="40"/>
        <v>1</v>
      </c>
      <c r="AM53" s="44">
        <f t="shared" si="41"/>
        <v>1</v>
      </c>
      <c r="AN53" s="106">
        <f t="shared" si="42"/>
        <v>100000</v>
      </c>
      <c r="AO53" s="103">
        <f t="shared" si="43"/>
        <v>1</v>
      </c>
      <c r="AP53" s="44">
        <f t="shared" si="44"/>
        <v>1</v>
      </c>
      <c r="AQ53" s="105">
        <f t="shared" si="45"/>
        <v>10000</v>
      </c>
      <c r="AR53" s="107">
        <f t="shared" si="46"/>
        <v>1110000</v>
      </c>
      <c r="AS53" s="30" t="s">
        <v>69</v>
      </c>
      <c r="AT53" s="50" t="e">
        <f>SUM('SA 2016 Gruppe 5'!#REF!-'SA 2016 Gruppe 5'!#REF!)</f>
        <v>#REF!</v>
      </c>
      <c r="AU53" s="31" t="s">
        <v>61</v>
      </c>
      <c r="AV53" s="32" t="s">
        <v>70</v>
      </c>
      <c r="AW53" s="33" t="s">
        <v>71</v>
      </c>
      <c r="AX53" s="51" t="s">
        <v>72</v>
      </c>
      <c r="AZ53" s="48">
        <f t="shared" si="57"/>
        <v>0</v>
      </c>
      <c r="BA53" s="48">
        <f t="shared" si="58"/>
        <v>0</v>
      </c>
      <c r="BB53" s="48">
        <f t="shared" si="59"/>
        <v>0</v>
      </c>
      <c r="BC53" s="48">
        <f t="shared" si="60"/>
        <v>0</v>
      </c>
      <c r="BE53" s="48">
        <f t="shared" si="61"/>
        <v>0</v>
      </c>
      <c r="BF53" s="48">
        <f t="shared" si="62"/>
        <v>0</v>
      </c>
      <c r="BG53" s="48">
        <f t="shared" si="63"/>
        <v>0</v>
      </c>
      <c r="BH53" s="48">
        <f t="shared" si="64"/>
        <v>0</v>
      </c>
      <c r="BJ53" s="48">
        <f t="shared" si="65"/>
        <v>0</v>
      </c>
      <c r="BK53" s="48">
        <f t="shared" si="66"/>
        <v>0</v>
      </c>
      <c r="BL53" s="48">
        <f t="shared" si="67"/>
        <v>0</v>
      </c>
      <c r="BM53" s="48">
        <f t="shared" si="68"/>
        <v>0</v>
      </c>
      <c r="BO53" s="48">
        <f t="shared" si="69"/>
        <v>0</v>
      </c>
      <c r="BP53" s="48">
        <f t="shared" si="70"/>
        <v>0</v>
      </c>
      <c r="BQ53" s="48">
        <f t="shared" si="71"/>
        <v>0</v>
      </c>
      <c r="BR53" s="48">
        <f t="shared" si="72"/>
        <v>0</v>
      </c>
      <c r="BV53" s="48">
        <f t="shared" si="73"/>
        <v>0</v>
      </c>
      <c r="BW53" s="48">
        <f t="shared" si="74"/>
        <v>0</v>
      </c>
      <c r="BX53" s="48">
        <f t="shared" si="75"/>
        <v>0</v>
      </c>
      <c r="BY53" s="48">
        <f t="shared" si="76"/>
        <v>0</v>
      </c>
    </row>
    <row r="54" spans="1:12" ht="15.75" thickBot="1">
      <c r="A54" s="53"/>
      <c r="B54" s="224" t="s">
        <v>100</v>
      </c>
      <c r="C54" s="225"/>
      <c r="D54" s="225"/>
      <c r="E54" s="225"/>
      <c r="F54" s="225"/>
      <c r="G54" s="225"/>
      <c r="H54" s="225"/>
      <c r="I54" s="225"/>
      <c r="J54" s="226"/>
      <c r="K54" s="52"/>
      <c r="L54" s="48"/>
    </row>
    <row r="55" spans="1:44" ht="18">
      <c r="A55" s="53"/>
      <c r="B55" s="95">
        <v>1</v>
      </c>
      <c r="C55" s="96" t="s">
        <v>94</v>
      </c>
      <c r="D55" s="9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</row>
    <row r="56" spans="1:44" ht="18">
      <c r="A56" s="53"/>
      <c r="B56" s="97">
        <v>2</v>
      </c>
      <c r="C56" s="98" t="s">
        <v>132</v>
      </c>
      <c r="D56" s="9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</row>
    <row r="57" spans="1:44" ht="18">
      <c r="A57" s="53"/>
      <c r="B57" s="97">
        <v>3</v>
      </c>
      <c r="C57" s="99" t="s">
        <v>88</v>
      </c>
      <c r="D57" s="9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</row>
    <row r="58" spans="1:44" ht="18">
      <c r="A58" s="53"/>
      <c r="B58" s="97">
        <v>4</v>
      </c>
      <c r="C58" s="100" t="s">
        <v>136</v>
      </c>
      <c r="D58" s="9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</row>
    <row r="59" spans="1:44" ht="18">
      <c r="A59" s="53"/>
      <c r="B59" s="97">
        <v>5</v>
      </c>
      <c r="C59" s="99" t="s">
        <v>90</v>
      </c>
      <c r="D59" s="93"/>
      <c r="E59" s="53"/>
      <c r="F59" s="53"/>
      <c r="G59" s="53"/>
      <c r="H59" s="53"/>
      <c r="I59" s="53"/>
      <c r="J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</row>
    <row r="60" spans="1:44" ht="18">
      <c r="A60" s="53"/>
      <c r="B60" s="97">
        <v>6</v>
      </c>
      <c r="C60" s="98" t="s">
        <v>95</v>
      </c>
      <c r="D60" s="93"/>
      <c r="E60" s="53"/>
      <c r="F60" s="53"/>
      <c r="G60" s="53"/>
      <c r="H60" s="53"/>
      <c r="I60" s="53"/>
      <c r="J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</row>
    <row r="61" spans="1:44" ht="18">
      <c r="A61" s="53"/>
      <c r="B61" s="97">
        <v>7</v>
      </c>
      <c r="C61" s="99" t="s">
        <v>133</v>
      </c>
      <c r="D61" s="93"/>
      <c r="E61" s="53"/>
      <c r="F61" s="53"/>
      <c r="G61" s="53"/>
      <c r="H61" s="53"/>
      <c r="I61" s="53"/>
      <c r="J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</row>
    <row r="62" spans="1:44" ht="18">
      <c r="A62" s="53"/>
      <c r="B62" s="97">
        <v>8</v>
      </c>
      <c r="C62" s="98" t="s">
        <v>89</v>
      </c>
      <c r="D62" s="93"/>
      <c r="E62" s="53"/>
      <c r="F62" s="53"/>
      <c r="G62" s="53"/>
      <c r="H62" s="53"/>
      <c r="I62" s="53"/>
      <c r="J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</row>
    <row r="63" spans="1:44" ht="18">
      <c r="A63" s="53"/>
      <c r="B63" s="97">
        <v>9</v>
      </c>
      <c r="C63" s="99" t="s">
        <v>83</v>
      </c>
      <c r="D63" s="93"/>
      <c r="E63" s="53"/>
      <c r="F63" s="53"/>
      <c r="G63" s="53"/>
      <c r="H63" s="53"/>
      <c r="I63" s="53"/>
      <c r="J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</row>
    <row r="64" spans="1:44" ht="18">
      <c r="A64" s="53"/>
      <c r="B64" s="97">
        <v>10</v>
      </c>
      <c r="C64" s="98" t="s">
        <v>80</v>
      </c>
      <c r="D64" s="93"/>
      <c r="E64" s="53"/>
      <c r="F64" s="53"/>
      <c r="G64" s="53"/>
      <c r="H64" s="53"/>
      <c r="I64" s="53"/>
      <c r="J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</row>
    <row r="65" spans="1:44" ht="18">
      <c r="A65" s="53"/>
      <c r="B65" s="97">
        <v>11</v>
      </c>
      <c r="C65" s="99" t="s">
        <v>85</v>
      </c>
      <c r="D65" s="94"/>
      <c r="E65" s="53"/>
      <c r="F65" s="53"/>
      <c r="G65" s="53"/>
      <c r="H65" s="53"/>
      <c r="I65" s="53"/>
      <c r="J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</row>
    <row r="66" spans="1:44" ht="18">
      <c r="A66" s="53"/>
      <c r="B66" s="97">
        <v>12</v>
      </c>
      <c r="C66" s="98" t="s">
        <v>84</v>
      </c>
      <c r="D66" s="93"/>
      <c r="E66" s="53"/>
      <c r="F66" s="53"/>
      <c r="G66" s="53"/>
      <c r="H66" s="53"/>
      <c r="I66" s="53"/>
      <c r="J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</row>
    <row r="67" spans="1:44" ht="18">
      <c r="A67" s="53"/>
      <c r="B67" s="97">
        <v>13</v>
      </c>
      <c r="C67" s="99" t="s">
        <v>105</v>
      </c>
      <c r="D67" s="93"/>
      <c r="E67" s="53"/>
      <c r="F67" s="53"/>
      <c r="G67" s="53"/>
      <c r="H67" s="53"/>
      <c r="I67" s="53"/>
      <c r="J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</row>
    <row r="68" spans="1:44" ht="18">
      <c r="A68" s="53"/>
      <c r="B68" s="97">
        <v>14</v>
      </c>
      <c r="C68" s="98" t="s">
        <v>81</v>
      </c>
      <c r="D68" s="93"/>
      <c r="E68" s="53"/>
      <c r="F68" s="53"/>
      <c r="G68" s="53"/>
      <c r="H68" s="53"/>
      <c r="I68" s="53"/>
      <c r="J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</row>
    <row r="69" spans="1:44" ht="18">
      <c r="A69" s="53"/>
      <c r="B69" s="97">
        <v>15</v>
      </c>
      <c r="C69" s="99" t="s">
        <v>108</v>
      </c>
      <c r="D69" s="93"/>
      <c r="E69" s="53"/>
      <c r="F69" s="53"/>
      <c r="G69" s="53"/>
      <c r="H69" s="53"/>
      <c r="I69" s="53"/>
      <c r="J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</row>
    <row r="70" spans="1:44" ht="18">
      <c r="A70" s="53"/>
      <c r="B70" s="97">
        <v>16</v>
      </c>
      <c r="C70" s="98" t="s">
        <v>86</v>
      </c>
      <c r="D70" s="93"/>
      <c r="E70" s="53"/>
      <c r="F70" s="53"/>
      <c r="G70" s="53"/>
      <c r="H70" s="53"/>
      <c r="I70" s="53"/>
      <c r="J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</row>
    <row r="71" spans="1:44" ht="18">
      <c r="A71" s="53"/>
      <c r="B71" s="97">
        <v>17</v>
      </c>
      <c r="C71" s="99" t="s">
        <v>98</v>
      </c>
      <c r="D71" s="93"/>
      <c r="E71" s="53"/>
      <c r="F71" s="53"/>
      <c r="G71" s="53"/>
      <c r="H71" s="53"/>
      <c r="I71" s="53"/>
      <c r="J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</row>
    <row r="72" spans="1:44" ht="18">
      <c r="A72" s="53"/>
      <c r="B72" s="97">
        <v>18</v>
      </c>
      <c r="C72" s="98" t="s">
        <v>91</v>
      </c>
      <c r="D72" s="93"/>
      <c r="E72" s="53"/>
      <c r="F72" s="53"/>
      <c r="G72" s="53"/>
      <c r="H72" s="53"/>
      <c r="I72" s="53"/>
      <c r="J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</row>
    <row r="73" spans="1:44" ht="18">
      <c r="A73" s="53"/>
      <c r="B73" s="97">
        <v>19</v>
      </c>
      <c r="C73" s="99" t="s">
        <v>87</v>
      </c>
      <c r="D73" s="93"/>
      <c r="E73" s="53"/>
      <c r="F73" s="53"/>
      <c r="G73" s="53"/>
      <c r="H73" s="53"/>
      <c r="I73" s="53"/>
      <c r="J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</row>
    <row r="74" spans="1:44" ht="18">
      <c r="A74" s="53"/>
      <c r="B74" s="97">
        <v>20</v>
      </c>
      <c r="C74" s="98" t="s">
        <v>110</v>
      </c>
      <c r="D74" s="93"/>
      <c r="E74" s="53"/>
      <c r="F74" s="53"/>
      <c r="G74" s="53"/>
      <c r="H74" s="53"/>
      <c r="I74" s="53"/>
      <c r="J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</row>
    <row r="75" spans="1:44" ht="18">
      <c r="A75" s="53"/>
      <c r="B75" s="97">
        <v>21</v>
      </c>
      <c r="C75" s="99" t="s">
        <v>109</v>
      </c>
      <c r="D75" s="93"/>
      <c r="E75" s="53"/>
      <c r="F75" s="53"/>
      <c r="G75" s="53"/>
      <c r="H75" s="53"/>
      <c r="I75" s="53"/>
      <c r="J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</row>
    <row r="76" spans="1:44" ht="18">
      <c r="A76" s="53"/>
      <c r="B76" s="97">
        <v>22</v>
      </c>
      <c r="C76" s="98" t="s">
        <v>93</v>
      </c>
      <c r="D76" s="93"/>
      <c r="E76" s="53"/>
      <c r="F76" s="53"/>
      <c r="G76" s="53"/>
      <c r="H76" s="53"/>
      <c r="I76" s="53"/>
      <c r="J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</row>
    <row r="77" spans="1:44" ht="18">
      <c r="A77" s="53"/>
      <c r="B77" s="97">
        <v>23</v>
      </c>
      <c r="C77" s="99" t="s">
        <v>97</v>
      </c>
      <c r="D77" s="93"/>
      <c r="E77" s="53"/>
      <c r="F77" s="53"/>
      <c r="G77" s="53"/>
      <c r="H77" s="53"/>
      <c r="I77" s="53"/>
      <c r="J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</row>
    <row r="78" spans="1:44" ht="18">
      <c r="A78" s="53"/>
      <c r="B78" s="97">
        <v>24</v>
      </c>
      <c r="C78" s="100" t="s">
        <v>135</v>
      </c>
      <c r="D78" s="93"/>
      <c r="E78" s="53"/>
      <c r="F78" s="53"/>
      <c r="G78" s="53"/>
      <c r="H78" s="53"/>
      <c r="I78" s="53"/>
      <c r="J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</row>
    <row r="79" spans="1:44" ht="18">
      <c r="A79" s="53"/>
      <c r="B79" s="97">
        <v>25</v>
      </c>
      <c r="C79" s="99" t="s">
        <v>96</v>
      </c>
      <c r="D79" s="93"/>
      <c r="E79" s="53"/>
      <c r="F79" s="53"/>
      <c r="G79" s="53"/>
      <c r="H79" s="53"/>
      <c r="I79" s="53"/>
      <c r="J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</row>
    <row r="80" spans="1:44" ht="18">
      <c r="A80" s="53"/>
      <c r="B80" s="97">
        <v>26</v>
      </c>
      <c r="C80" s="98" t="s">
        <v>111</v>
      </c>
      <c r="D80" s="93"/>
      <c r="E80" s="53"/>
      <c r="F80" s="53"/>
      <c r="G80" s="53"/>
      <c r="H80" s="53"/>
      <c r="I80" s="53"/>
      <c r="J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</row>
    <row r="81" spans="1:44" ht="18">
      <c r="A81" s="53"/>
      <c r="B81" s="97">
        <v>27</v>
      </c>
      <c r="C81" s="100" t="s">
        <v>138</v>
      </c>
      <c r="D81" s="93"/>
      <c r="E81" s="53"/>
      <c r="F81" s="53"/>
      <c r="G81" s="53"/>
      <c r="H81" s="53"/>
      <c r="I81" s="53"/>
      <c r="J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</row>
    <row r="82" spans="1:44" ht="18">
      <c r="A82" s="53"/>
      <c r="B82" s="97">
        <v>28</v>
      </c>
      <c r="C82" s="99" t="s">
        <v>79</v>
      </c>
      <c r="D82" s="93"/>
      <c r="E82" s="53"/>
      <c r="F82" s="53"/>
      <c r="G82" s="53"/>
      <c r="H82" s="53"/>
      <c r="I82" s="53"/>
      <c r="J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</row>
    <row r="83" spans="1:44" ht="18">
      <c r="A83" s="53"/>
      <c r="B83" s="97">
        <v>29</v>
      </c>
      <c r="C83" s="100" t="s">
        <v>134</v>
      </c>
      <c r="D83" s="93"/>
      <c r="E83" s="53"/>
      <c r="F83" s="53"/>
      <c r="G83" s="53"/>
      <c r="H83" s="53"/>
      <c r="I83" s="53"/>
      <c r="J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</row>
    <row r="84" spans="1:44" ht="18">
      <c r="A84" s="53"/>
      <c r="B84" s="97">
        <v>30</v>
      </c>
      <c r="C84" s="99" t="s">
        <v>82</v>
      </c>
      <c r="D84" s="93"/>
      <c r="E84" s="53"/>
      <c r="F84" s="53"/>
      <c r="G84" s="53"/>
      <c r="H84" s="53"/>
      <c r="I84" s="53"/>
      <c r="J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</row>
    <row r="85" spans="1:44" ht="18">
      <c r="A85" s="53"/>
      <c r="B85" s="97">
        <v>31</v>
      </c>
      <c r="C85" s="98" t="s">
        <v>77</v>
      </c>
      <c r="D85" s="93"/>
      <c r="E85" s="53"/>
      <c r="F85" s="53"/>
      <c r="G85" s="53"/>
      <c r="H85" s="53"/>
      <c r="I85" s="53"/>
      <c r="J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</row>
    <row r="86" spans="1:44" ht="18">
      <c r="A86" s="53"/>
      <c r="B86" s="97">
        <v>32</v>
      </c>
      <c r="C86" s="99" t="s">
        <v>92</v>
      </c>
      <c r="D86" s="93"/>
      <c r="E86" s="53"/>
      <c r="F86" s="53"/>
      <c r="G86" s="53"/>
      <c r="H86" s="53"/>
      <c r="I86" s="53"/>
      <c r="J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</row>
    <row r="87" spans="1:44" ht="18">
      <c r="A87" s="53"/>
      <c r="B87" s="97">
        <v>33</v>
      </c>
      <c r="C87" s="98" t="s">
        <v>76</v>
      </c>
      <c r="D87" s="93"/>
      <c r="E87" s="53"/>
      <c r="F87" s="53"/>
      <c r="G87" s="53"/>
      <c r="H87" s="53"/>
      <c r="I87" s="53"/>
      <c r="J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</row>
    <row r="88" spans="1:44" ht="18">
      <c r="A88" s="53"/>
      <c r="B88" s="97">
        <v>34</v>
      </c>
      <c r="C88" s="99" t="s">
        <v>99</v>
      </c>
      <c r="D88" s="93"/>
      <c r="E88" s="53"/>
      <c r="F88" s="53"/>
      <c r="G88" s="53"/>
      <c r="H88" s="53"/>
      <c r="I88" s="53"/>
      <c r="J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</row>
    <row r="89" spans="1:44" ht="18">
      <c r="A89" s="53"/>
      <c r="B89" s="97">
        <v>35</v>
      </c>
      <c r="C89" s="98" t="s">
        <v>73</v>
      </c>
      <c r="D89" s="93"/>
      <c r="E89" s="53"/>
      <c r="F89" s="53"/>
      <c r="G89" s="53"/>
      <c r="H89" s="53"/>
      <c r="I89" s="53"/>
      <c r="J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</row>
    <row r="90" spans="1:44" ht="18">
      <c r="A90" s="53"/>
      <c r="B90" s="97">
        <v>36</v>
      </c>
      <c r="C90" s="99" t="s">
        <v>75</v>
      </c>
      <c r="D90" s="93"/>
      <c r="E90" s="53"/>
      <c r="F90" s="53"/>
      <c r="G90" s="53"/>
      <c r="H90" s="53"/>
      <c r="I90" s="53"/>
      <c r="J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</row>
    <row r="91" spans="1:44" ht="18">
      <c r="A91" s="53"/>
      <c r="B91" s="97">
        <v>37</v>
      </c>
      <c r="C91" s="98" t="s">
        <v>74</v>
      </c>
      <c r="D91" s="93"/>
      <c r="E91" s="53"/>
      <c r="F91" s="53"/>
      <c r="G91" s="53"/>
      <c r="H91" s="53"/>
      <c r="I91" s="53"/>
      <c r="J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</row>
    <row r="92" spans="1:44" ht="18">
      <c r="A92" s="53"/>
      <c r="B92" s="97">
        <v>38</v>
      </c>
      <c r="C92" s="99" t="s">
        <v>78</v>
      </c>
      <c r="D92" s="93"/>
      <c r="E92" s="53"/>
      <c r="F92" s="53"/>
      <c r="G92" s="53"/>
      <c r="H92" s="53"/>
      <c r="I92" s="53"/>
      <c r="J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</row>
    <row r="93" spans="1:44" ht="18.75" thickBot="1">
      <c r="A93" s="53"/>
      <c r="B93" s="101">
        <v>39</v>
      </c>
      <c r="C93" s="102" t="s">
        <v>137</v>
      </c>
      <c r="D93" s="93"/>
      <c r="E93" s="53"/>
      <c r="F93" s="53"/>
      <c r="G93" s="53"/>
      <c r="H93" s="53"/>
      <c r="I93" s="53"/>
      <c r="J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</row>
    <row r="94" spans="1:44" ht="18">
      <c r="A94" s="53"/>
      <c r="B94" s="53"/>
      <c r="D94" s="93"/>
      <c r="E94" s="53"/>
      <c r="F94" s="53"/>
      <c r="G94" s="53"/>
      <c r="H94" s="53"/>
      <c r="I94" s="53"/>
      <c r="J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</row>
    <row r="95" spans="1:44" ht="18">
      <c r="A95" s="53"/>
      <c r="B95" s="53"/>
      <c r="D95" s="93"/>
      <c r="E95" s="53"/>
      <c r="F95" s="53"/>
      <c r="G95" s="53"/>
      <c r="H95" s="53"/>
      <c r="I95" s="53"/>
      <c r="J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</row>
    <row r="96" spans="1:44" ht="18">
      <c r="A96" s="53"/>
      <c r="B96" s="53"/>
      <c r="D96" s="93"/>
      <c r="E96" s="53"/>
      <c r="F96" s="53"/>
      <c r="G96" s="53"/>
      <c r="H96" s="53"/>
      <c r="I96" s="53"/>
      <c r="J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</row>
    <row r="97" spans="1:44" ht="18">
      <c r="A97" s="53"/>
      <c r="B97" s="53"/>
      <c r="D97" s="93"/>
      <c r="E97" s="53"/>
      <c r="F97" s="53"/>
      <c r="G97" s="53"/>
      <c r="H97" s="53"/>
      <c r="I97" s="53"/>
      <c r="J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</row>
    <row r="98" spans="1:44" ht="18">
      <c r="A98" s="53"/>
      <c r="B98" s="53"/>
      <c r="D98" s="93"/>
      <c r="E98" s="53"/>
      <c r="F98" s="53"/>
      <c r="G98" s="53"/>
      <c r="H98" s="53"/>
      <c r="I98" s="53"/>
      <c r="J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</row>
    <row r="99" spans="1:44" ht="18">
      <c r="A99" s="53"/>
      <c r="B99" s="53"/>
      <c r="D99" s="94"/>
      <c r="E99" s="53"/>
      <c r="F99" s="53"/>
      <c r="G99" s="53"/>
      <c r="H99" s="53"/>
      <c r="I99" s="53"/>
      <c r="J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</row>
    <row r="100" spans="1:44" ht="18">
      <c r="A100" s="53"/>
      <c r="B100" s="53"/>
      <c r="D100" s="93"/>
      <c r="E100" s="53"/>
      <c r="F100" s="53"/>
      <c r="G100" s="53"/>
      <c r="H100" s="53"/>
      <c r="I100" s="53"/>
      <c r="J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</row>
    <row r="101" spans="1:44" ht="18">
      <c r="A101" s="53"/>
      <c r="B101" s="53"/>
      <c r="D101" s="93"/>
      <c r="E101" s="53"/>
      <c r="F101" s="53"/>
      <c r="G101" s="53"/>
      <c r="H101" s="53"/>
      <c r="I101" s="53"/>
      <c r="J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</row>
    <row r="102" spans="1:44" ht="18">
      <c r="A102" s="53"/>
      <c r="B102" s="53"/>
      <c r="D102" s="93"/>
      <c r="E102" s="53"/>
      <c r="F102" s="53"/>
      <c r="G102" s="53"/>
      <c r="H102" s="53"/>
      <c r="I102" s="53"/>
      <c r="J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</row>
    <row r="103" spans="1:44" ht="18">
      <c r="A103" s="53"/>
      <c r="B103" s="53"/>
      <c r="D103" s="94"/>
      <c r="E103" s="53"/>
      <c r="F103" s="53"/>
      <c r="G103" s="53"/>
      <c r="H103" s="53"/>
      <c r="I103" s="53"/>
      <c r="J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</row>
    <row r="104" spans="1:44" ht="18">
      <c r="A104" s="53"/>
      <c r="B104" s="53"/>
      <c r="D104" s="93"/>
      <c r="E104" s="53"/>
      <c r="F104" s="53"/>
      <c r="G104" s="53"/>
      <c r="H104" s="53"/>
      <c r="I104" s="53"/>
      <c r="J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</row>
    <row r="105" spans="1:44" ht="18">
      <c r="A105" s="53"/>
      <c r="B105" s="53"/>
      <c r="D105" s="93"/>
      <c r="E105" s="53"/>
      <c r="F105" s="53"/>
      <c r="G105" s="53"/>
      <c r="H105" s="53"/>
      <c r="I105" s="53"/>
      <c r="J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</row>
    <row r="106" spans="1:44" ht="18">
      <c r="A106" s="53"/>
      <c r="B106" s="53"/>
      <c r="D106" s="93"/>
      <c r="E106" s="53"/>
      <c r="F106" s="53"/>
      <c r="G106" s="53"/>
      <c r="H106" s="53"/>
      <c r="I106" s="53"/>
      <c r="J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</row>
    <row r="107" spans="1:44" ht="18">
      <c r="A107" s="53"/>
      <c r="B107" s="53"/>
      <c r="D107" s="94"/>
      <c r="E107" s="53"/>
      <c r="F107" s="53"/>
      <c r="G107" s="53"/>
      <c r="H107" s="53"/>
      <c r="I107" s="53"/>
      <c r="J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</row>
    <row r="108" spans="1:44" ht="18">
      <c r="A108" s="53"/>
      <c r="B108" s="53"/>
      <c r="D108" s="93"/>
      <c r="E108" s="53"/>
      <c r="F108" s="53"/>
      <c r="G108" s="53"/>
      <c r="H108" s="53"/>
      <c r="I108" s="53"/>
      <c r="J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</row>
    <row r="109" spans="1:44" ht="18">
      <c r="A109" s="53"/>
      <c r="B109" s="53"/>
      <c r="D109" s="93"/>
      <c r="E109" s="53"/>
      <c r="F109" s="53"/>
      <c r="G109" s="53"/>
      <c r="H109" s="53"/>
      <c r="I109" s="53"/>
      <c r="J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</row>
    <row r="110" spans="1:44" ht="18">
      <c r="A110" s="53"/>
      <c r="B110" s="53"/>
      <c r="D110" s="93"/>
      <c r="E110" s="53"/>
      <c r="F110" s="53"/>
      <c r="G110" s="53"/>
      <c r="H110" s="53"/>
      <c r="I110" s="53"/>
      <c r="J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</row>
    <row r="111" spans="1:44" ht="18">
      <c r="A111" s="53"/>
      <c r="B111" s="53"/>
      <c r="D111" s="94"/>
      <c r="E111" s="53"/>
      <c r="F111" s="53"/>
      <c r="G111" s="53"/>
      <c r="H111" s="53"/>
      <c r="I111" s="53"/>
      <c r="J111" s="53"/>
      <c r="K111" s="53"/>
      <c r="L111" s="54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</row>
    <row r="112" spans="1:44" ht="18">
      <c r="A112" s="53"/>
      <c r="B112" s="53"/>
      <c r="D112" s="93"/>
      <c r="E112" s="53"/>
      <c r="F112" s="53"/>
      <c r="G112" s="53"/>
      <c r="H112" s="53"/>
      <c r="I112" s="53"/>
      <c r="J112" s="53"/>
      <c r="K112" s="53"/>
      <c r="L112" s="54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</row>
    <row r="113" spans="1:44" ht="18">
      <c r="A113" s="53"/>
      <c r="B113" s="53"/>
      <c r="D113" s="93"/>
      <c r="E113" s="53"/>
      <c r="F113" s="53"/>
      <c r="G113" s="53"/>
      <c r="H113" s="53"/>
      <c r="I113" s="53"/>
      <c r="J113" s="53"/>
      <c r="K113" s="53"/>
      <c r="L113" s="54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</row>
    <row r="114" spans="1:44" ht="18">
      <c r="A114" s="53"/>
      <c r="B114" s="53"/>
      <c r="D114" s="93"/>
      <c r="E114" s="53"/>
      <c r="F114" s="53"/>
      <c r="G114" s="53"/>
      <c r="H114" s="53"/>
      <c r="I114" s="53"/>
      <c r="J114" s="53"/>
      <c r="K114" s="53"/>
      <c r="L114" s="54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</row>
    <row r="115" spans="1:44" ht="18">
      <c r="A115" s="53"/>
      <c r="B115" s="53"/>
      <c r="D115" s="94"/>
      <c r="E115" s="53"/>
      <c r="F115" s="53"/>
      <c r="G115" s="53"/>
      <c r="H115" s="53"/>
      <c r="I115" s="53"/>
      <c r="J115" s="53"/>
      <c r="K115" s="53"/>
      <c r="L115" s="54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</row>
    <row r="116" spans="1:44" ht="18">
      <c r="A116" s="53"/>
      <c r="B116" s="53"/>
      <c r="D116" s="93"/>
      <c r="E116" s="53"/>
      <c r="F116" s="53"/>
      <c r="G116" s="53"/>
      <c r="H116" s="53"/>
      <c r="I116" s="53"/>
      <c r="J116" s="53"/>
      <c r="K116" s="53"/>
      <c r="L116" s="54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</row>
    <row r="117" spans="1:44" ht="18">
      <c r="A117" s="53"/>
      <c r="B117" s="53"/>
      <c r="D117" s="93"/>
      <c r="E117" s="53"/>
      <c r="F117" s="53"/>
      <c r="G117" s="53"/>
      <c r="H117" s="53"/>
      <c r="I117" s="53"/>
      <c r="J117" s="53"/>
      <c r="K117" s="53"/>
      <c r="L117" s="54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</row>
    <row r="118" spans="1:44" ht="18">
      <c r="A118" s="53"/>
      <c r="B118" s="53"/>
      <c r="D118" s="93"/>
      <c r="E118" s="53"/>
      <c r="F118" s="53"/>
      <c r="G118" s="53"/>
      <c r="H118" s="53"/>
      <c r="I118" s="53"/>
      <c r="J118" s="53"/>
      <c r="K118" s="53"/>
      <c r="L118" s="54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</row>
    <row r="119" spans="1:44" ht="18">
      <c r="A119" s="53"/>
      <c r="B119" s="53"/>
      <c r="D119" s="94"/>
      <c r="E119" s="53"/>
      <c r="F119" s="53"/>
      <c r="G119" s="53"/>
      <c r="H119" s="53"/>
      <c r="I119" s="53"/>
      <c r="J119" s="53"/>
      <c r="K119" s="53"/>
      <c r="L119" s="54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</row>
    <row r="120" spans="1:44" ht="18">
      <c r="A120" s="53"/>
      <c r="B120" s="53"/>
      <c r="D120" s="93"/>
      <c r="E120" s="53"/>
      <c r="F120" s="53"/>
      <c r="G120" s="53"/>
      <c r="H120" s="53"/>
      <c r="I120" s="53"/>
      <c r="J120" s="53"/>
      <c r="K120" s="53"/>
      <c r="L120" s="54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</row>
    <row r="121" spans="1:44" ht="18">
      <c r="A121" s="53"/>
      <c r="B121" s="53"/>
      <c r="D121" s="93"/>
      <c r="E121" s="53"/>
      <c r="F121" s="53"/>
      <c r="G121" s="53"/>
      <c r="H121" s="53"/>
      <c r="I121" s="53"/>
      <c r="J121" s="53"/>
      <c r="K121" s="53"/>
      <c r="L121" s="54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</row>
    <row r="122" spans="1:44" ht="18">
      <c r="A122" s="53"/>
      <c r="B122" s="53"/>
      <c r="D122" s="93"/>
      <c r="E122" s="53"/>
      <c r="F122" s="53"/>
      <c r="G122" s="53"/>
      <c r="H122" s="53"/>
      <c r="I122" s="53"/>
      <c r="J122" s="53"/>
      <c r="K122" s="53"/>
      <c r="L122" s="54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</row>
    <row r="123" spans="1:44" ht="18">
      <c r="A123" s="53"/>
      <c r="B123" s="53"/>
      <c r="D123" s="94"/>
      <c r="E123" s="53"/>
      <c r="F123" s="53"/>
      <c r="G123" s="53"/>
      <c r="H123" s="53"/>
      <c r="I123" s="53"/>
      <c r="J123" s="53"/>
      <c r="K123" s="53"/>
      <c r="L123" s="54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</row>
    <row r="124" spans="1:44" ht="18">
      <c r="A124" s="53"/>
      <c r="B124" s="53"/>
      <c r="D124" s="93"/>
      <c r="E124" s="53"/>
      <c r="F124" s="53"/>
      <c r="G124" s="53"/>
      <c r="H124" s="53"/>
      <c r="I124" s="53"/>
      <c r="J124" s="53"/>
      <c r="K124" s="53"/>
      <c r="L124" s="54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</row>
    <row r="125" spans="1:44" ht="18">
      <c r="A125" s="53"/>
      <c r="B125" s="53"/>
      <c r="D125" s="93"/>
      <c r="E125" s="53"/>
      <c r="F125" s="53"/>
      <c r="G125" s="53"/>
      <c r="H125" s="53"/>
      <c r="I125" s="53"/>
      <c r="J125" s="53"/>
      <c r="K125" s="53"/>
      <c r="L125" s="54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</row>
    <row r="126" spans="1:44" ht="18">
      <c r="A126" s="53"/>
      <c r="B126" s="53"/>
      <c r="D126" s="93"/>
      <c r="E126" s="53"/>
      <c r="F126" s="53"/>
      <c r="G126" s="53"/>
      <c r="H126" s="53"/>
      <c r="I126" s="53"/>
      <c r="J126" s="53"/>
      <c r="K126" s="53"/>
      <c r="L126" s="54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</row>
    <row r="127" spans="1:44" ht="18">
      <c r="A127" s="53"/>
      <c r="B127" s="53"/>
      <c r="D127" s="94"/>
      <c r="E127" s="53"/>
      <c r="F127" s="53"/>
      <c r="G127" s="53"/>
      <c r="H127" s="53"/>
      <c r="I127" s="53"/>
      <c r="J127" s="53"/>
      <c r="K127" s="53"/>
      <c r="L127" s="54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</row>
    <row r="128" spans="1:44" ht="18">
      <c r="A128" s="53"/>
      <c r="B128" s="53"/>
      <c r="D128" s="93"/>
      <c r="E128" s="53"/>
      <c r="F128" s="53"/>
      <c r="G128" s="53"/>
      <c r="H128" s="53"/>
      <c r="I128" s="53"/>
      <c r="J128" s="53"/>
      <c r="K128" s="53"/>
      <c r="L128" s="54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</row>
    <row r="129" spans="1:44" ht="18">
      <c r="A129" s="53"/>
      <c r="B129" s="53"/>
      <c r="D129" s="93"/>
      <c r="E129" s="53"/>
      <c r="F129" s="53"/>
      <c r="G129" s="53"/>
      <c r="H129" s="53"/>
      <c r="I129" s="53"/>
      <c r="J129" s="53"/>
      <c r="K129" s="53"/>
      <c r="L129" s="54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</row>
    <row r="130" spans="1:44" ht="18">
      <c r="A130" s="53"/>
      <c r="B130" s="53"/>
      <c r="D130" s="93"/>
      <c r="E130" s="53"/>
      <c r="F130" s="53"/>
      <c r="G130" s="53"/>
      <c r="H130" s="53"/>
      <c r="I130" s="53"/>
      <c r="J130" s="53"/>
      <c r="K130" s="53"/>
      <c r="L130" s="54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</row>
    <row r="131" spans="1:44" ht="18">
      <c r="A131" s="53"/>
      <c r="B131" s="53"/>
      <c r="D131" s="94"/>
      <c r="E131" s="53"/>
      <c r="F131" s="53"/>
      <c r="G131" s="53"/>
      <c r="H131" s="53"/>
      <c r="I131" s="53"/>
      <c r="J131" s="53"/>
      <c r="K131" s="53"/>
      <c r="L131" s="54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</row>
    <row r="132" spans="1:44" ht="18">
      <c r="A132" s="53"/>
      <c r="B132" s="53"/>
      <c r="D132" s="93"/>
      <c r="E132" s="53"/>
      <c r="F132" s="53"/>
      <c r="G132" s="53"/>
      <c r="H132" s="53"/>
      <c r="I132" s="53"/>
      <c r="J132" s="53"/>
      <c r="K132" s="53"/>
      <c r="L132" s="54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</row>
    <row r="133" spans="1:44" ht="18">
      <c r="A133" s="53"/>
      <c r="B133" s="53"/>
      <c r="D133" s="93"/>
      <c r="E133" s="53"/>
      <c r="F133" s="53"/>
      <c r="G133" s="53"/>
      <c r="H133" s="53"/>
      <c r="I133" s="53"/>
      <c r="J133" s="53"/>
      <c r="K133" s="53"/>
      <c r="L133" s="54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</row>
    <row r="134" spans="1:44" ht="18">
      <c r="A134" s="53"/>
      <c r="B134" s="53"/>
      <c r="D134" s="93"/>
      <c r="E134" s="53"/>
      <c r="F134" s="53"/>
      <c r="G134" s="53"/>
      <c r="H134" s="53"/>
      <c r="I134" s="53"/>
      <c r="J134" s="53"/>
      <c r="K134" s="53"/>
      <c r="L134" s="54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</row>
    <row r="135" spans="1:44" ht="18">
      <c r="A135" s="53"/>
      <c r="B135" s="53"/>
      <c r="D135" s="94"/>
      <c r="E135" s="53"/>
      <c r="F135" s="53"/>
      <c r="G135" s="53"/>
      <c r="H135" s="53"/>
      <c r="I135" s="53"/>
      <c r="J135" s="53"/>
      <c r="K135" s="53"/>
      <c r="L135" s="54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</row>
    <row r="136" spans="1:44" ht="18">
      <c r="A136" s="53"/>
      <c r="B136" s="53"/>
      <c r="D136" s="93"/>
      <c r="E136" s="53"/>
      <c r="F136" s="53"/>
      <c r="G136" s="53"/>
      <c r="H136" s="53"/>
      <c r="I136" s="53"/>
      <c r="J136" s="53"/>
      <c r="K136" s="53"/>
      <c r="L136" s="54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</row>
    <row r="137" spans="1:44" ht="18">
      <c r="A137" s="53"/>
      <c r="B137" s="53"/>
      <c r="D137" s="93"/>
      <c r="E137" s="53"/>
      <c r="F137" s="53"/>
      <c r="G137" s="53"/>
      <c r="H137" s="53"/>
      <c r="I137" s="53"/>
      <c r="J137" s="53"/>
      <c r="K137" s="53"/>
      <c r="L137" s="54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</row>
    <row r="138" spans="1:44" ht="18">
      <c r="A138" s="53"/>
      <c r="B138" s="53"/>
      <c r="D138" s="93"/>
      <c r="E138" s="53"/>
      <c r="F138" s="53"/>
      <c r="G138" s="53"/>
      <c r="H138" s="53"/>
      <c r="I138" s="53"/>
      <c r="J138" s="53"/>
      <c r="K138" s="53"/>
      <c r="L138" s="54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</row>
    <row r="139" spans="1:44" ht="18">
      <c r="A139" s="53"/>
      <c r="B139" s="53"/>
      <c r="D139" s="94"/>
      <c r="E139" s="53"/>
      <c r="F139" s="53"/>
      <c r="G139" s="53"/>
      <c r="H139" s="53"/>
      <c r="I139" s="53"/>
      <c r="J139" s="53"/>
      <c r="K139" s="53"/>
      <c r="L139" s="54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</row>
    <row r="140" spans="1:44" ht="18">
      <c r="A140" s="53"/>
      <c r="B140" s="53"/>
      <c r="D140" s="93"/>
      <c r="E140" s="53"/>
      <c r="F140" s="53"/>
      <c r="G140" s="53"/>
      <c r="H140" s="53"/>
      <c r="I140" s="53"/>
      <c r="J140" s="53"/>
      <c r="K140" s="53"/>
      <c r="L140" s="54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</row>
    <row r="141" spans="1:44" ht="18">
      <c r="A141" s="53"/>
      <c r="B141" s="53"/>
      <c r="D141" s="94"/>
      <c r="E141" s="53"/>
      <c r="F141" s="53"/>
      <c r="G141" s="53"/>
      <c r="H141" s="53"/>
      <c r="I141" s="53"/>
      <c r="J141" s="53"/>
      <c r="K141" s="53"/>
      <c r="L141" s="54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</row>
    <row r="142" spans="1:44" ht="18">
      <c r="A142" s="53"/>
      <c r="B142" s="53"/>
      <c r="D142" s="93"/>
      <c r="E142" s="53"/>
      <c r="F142" s="53"/>
      <c r="G142" s="53"/>
      <c r="H142" s="53"/>
      <c r="I142" s="53"/>
      <c r="J142" s="53"/>
      <c r="K142" s="53"/>
      <c r="L142" s="54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</row>
    <row r="143" spans="1:44" ht="18">
      <c r="A143" s="53"/>
      <c r="B143" s="53"/>
      <c r="D143" s="93"/>
      <c r="E143" s="53"/>
      <c r="F143" s="53"/>
      <c r="G143" s="53"/>
      <c r="H143" s="53"/>
      <c r="I143" s="53"/>
      <c r="J143" s="53"/>
      <c r="K143" s="53"/>
      <c r="L143" s="54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</row>
    <row r="144" spans="1:44" ht="18">
      <c r="A144" s="53"/>
      <c r="B144" s="53"/>
      <c r="D144" s="93"/>
      <c r="E144" s="53"/>
      <c r="F144" s="53"/>
      <c r="G144" s="53"/>
      <c r="H144" s="53"/>
      <c r="I144" s="53"/>
      <c r="J144" s="53"/>
      <c r="K144" s="53"/>
      <c r="L144" s="54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</row>
    <row r="145" spans="1:44" ht="18">
      <c r="A145" s="53"/>
      <c r="B145" s="53"/>
      <c r="D145" s="94"/>
      <c r="E145" s="53"/>
      <c r="F145" s="53"/>
      <c r="G145" s="53"/>
      <c r="H145" s="53"/>
      <c r="I145" s="53"/>
      <c r="J145" s="53"/>
      <c r="K145" s="53"/>
      <c r="L145" s="54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</row>
    <row r="146" spans="1:44" ht="18">
      <c r="A146" s="53"/>
      <c r="B146" s="53"/>
      <c r="D146" s="93"/>
      <c r="E146" s="53"/>
      <c r="F146" s="53"/>
      <c r="G146" s="53"/>
      <c r="H146" s="53"/>
      <c r="I146" s="53"/>
      <c r="J146" s="53"/>
      <c r="K146" s="53"/>
      <c r="L146" s="54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</row>
    <row r="147" spans="1:44" ht="18">
      <c r="A147" s="53"/>
      <c r="B147" s="53"/>
      <c r="D147" s="93"/>
      <c r="E147" s="53"/>
      <c r="F147" s="53"/>
      <c r="G147" s="53"/>
      <c r="H147" s="53"/>
      <c r="I147" s="53"/>
      <c r="J147" s="53"/>
      <c r="K147" s="53"/>
      <c r="L147" s="54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</row>
    <row r="148" spans="1:44" ht="18">
      <c r="A148" s="53"/>
      <c r="B148" s="53"/>
      <c r="D148" s="93"/>
      <c r="E148" s="53"/>
      <c r="F148" s="53"/>
      <c r="G148" s="53"/>
      <c r="H148" s="53"/>
      <c r="I148" s="53"/>
      <c r="J148" s="53"/>
      <c r="K148" s="53"/>
      <c r="L148" s="54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</row>
    <row r="149" spans="1:44" ht="18">
      <c r="A149" s="53"/>
      <c r="B149" s="53"/>
      <c r="D149" s="94"/>
      <c r="E149" s="53"/>
      <c r="F149" s="53"/>
      <c r="G149" s="53"/>
      <c r="H149" s="53"/>
      <c r="I149" s="53"/>
      <c r="J149" s="53"/>
      <c r="K149" s="53"/>
      <c r="L149" s="54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</row>
    <row r="150" spans="1:44" ht="18">
      <c r="A150" s="53"/>
      <c r="B150" s="53"/>
      <c r="D150" s="94"/>
      <c r="E150" s="53"/>
      <c r="F150" s="53"/>
      <c r="G150" s="53"/>
      <c r="H150" s="53"/>
      <c r="I150" s="53"/>
      <c r="J150" s="53"/>
      <c r="K150" s="53"/>
      <c r="L150" s="54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</row>
    <row r="151" spans="1:44" ht="18">
      <c r="A151" s="53"/>
      <c r="B151" s="53"/>
      <c r="D151" s="93"/>
      <c r="E151" s="53"/>
      <c r="F151" s="53"/>
      <c r="G151" s="53"/>
      <c r="H151" s="53"/>
      <c r="I151" s="53"/>
      <c r="J151" s="53"/>
      <c r="K151" s="53"/>
      <c r="L151" s="54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</row>
    <row r="152" spans="1:44" ht="18">
      <c r="A152" s="53"/>
      <c r="B152" s="53"/>
      <c r="D152" s="93"/>
      <c r="E152" s="53"/>
      <c r="F152" s="53"/>
      <c r="G152" s="53"/>
      <c r="H152" s="53"/>
      <c r="I152" s="53"/>
      <c r="J152" s="53"/>
      <c r="K152" s="53"/>
      <c r="L152" s="54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</row>
    <row r="153" spans="1:44" ht="18">
      <c r="A153" s="53"/>
      <c r="B153" s="53"/>
      <c r="D153" s="93"/>
      <c r="E153" s="53"/>
      <c r="F153" s="53"/>
      <c r="G153" s="53"/>
      <c r="H153" s="53"/>
      <c r="I153" s="53"/>
      <c r="J153" s="53"/>
      <c r="K153" s="53"/>
      <c r="L153" s="54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</row>
    <row r="154" spans="1:44" ht="18">
      <c r="A154" s="53"/>
      <c r="B154" s="53"/>
      <c r="D154" s="94"/>
      <c r="E154" s="53"/>
      <c r="F154" s="53"/>
      <c r="G154" s="53"/>
      <c r="H154" s="53"/>
      <c r="I154" s="53"/>
      <c r="J154" s="53"/>
      <c r="K154" s="53"/>
      <c r="L154" s="54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</row>
    <row r="155" spans="1:44" ht="18">
      <c r="A155" s="53"/>
      <c r="B155" s="53"/>
      <c r="D155" s="93"/>
      <c r="E155" s="53"/>
      <c r="F155" s="53"/>
      <c r="G155" s="53"/>
      <c r="H155" s="53"/>
      <c r="I155" s="53"/>
      <c r="J155" s="53"/>
      <c r="K155" s="53"/>
      <c r="L155" s="54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</row>
    <row r="156" spans="1:44" ht="18">
      <c r="A156" s="53"/>
      <c r="B156" s="53"/>
      <c r="D156" s="94"/>
      <c r="E156" s="53"/>
      <c r="F156" s="53"/>
      <c r="G156" s="53"/>
      <c r="H156" s="53"/>
      <c r="I156" s="53"/>
      <c r="J156" s="53"/>
      <c r="K156" s="53"/>
      <c r="L156" s="54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</row>
    <row r="157" spans="1:44" ht="18">
      <c r="A157" s="53"/>
      <c r="B157" s="53"/>
      <c r="D157" s="93"/>
      <c r="E157" s="53"/>
      <c r="F157" s="53"/>
      <c r="G157" s="53"/>
      <c r="H157" s="53"/>
      <c r="I157" s="53"/>
      <c r="J157" s="53"/>
      <c r="K157" s="53"/>
      <c r="L157" s="54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</row>
    <row r="158" spans="1:44" ht="18">
      <c r="A158" s="53"/>
      <c r="B158" s="53"/>
      <c r="D158" s="93"/>
      <c r="E158" s="53"/>
      <c r="F158" s="53"/>
      <c r="G158" s="53"/>
      <c r="H158" s="53"/>
      <c r="I158" s="53"/>
      <c r="J158" s="53"/>
      <c r="K158" s="53"/>
      <c r="L158" s="54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</row>
    <row r="159" spans="1:44" ht="18">
      <c r="A159" s="53"/>
      <c r="B159" s="53"/>
      <c r="D159" s="93"/>
      <c r="E159" s="53"/>
      <c r="F159" s="53"/>
      <c r="G159" s="53"/>
      <c r="H159" s="53"/>
      <c r="I159" s="53"/>
      <c r="J159" s="53"/>
      <c r="K159" s="53"/>
      <c r="L159" s="54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</row>
    <row r="160" spans="1:44" ht="18">
      <c r="A160" s="53"/>
      <c r="B160" s="53"/>
      <c r="D160" s="94"/>
      <c r="E160" s="53"/>
      <c r="F160" s="53"/>
      <c r="G160" s="53"/>
      <c r="H160" s="53"/>
      <c r="I160" s="53"/>
      <c r="J160" s="53"/>
      <c r="K160" s="53"/>
      <c r="L160" s="54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</row>
    <row r="161" spans="1:44" ht="18">
      <c r="A161" s="53"/>
      <c r="B161" s="53"/>
      <c r="D161" s="93"/>
      <c r="E161" s="53"/>
      <c r="F161" s="53"/>
      <c r="G161" s="53"/>
      <c r="H161" s="53"/>
      <c r="I161" s="53"/>
      <c r="J161" s="53"/>
      <c r="K161" s="53"/>
      <c r="L161" s="54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</row>
    <row r="162" spans="1:44" ht="18">
      <c r="A162" s="53"/>
      <c r="B162" s="53"/>
      <c r="D162" s="93"/>
      <c r="E162" s="53"/>
      <c r="F162" s="53"/>
      <c r="G162" s="53"/>
      <c r="H162" s="53"/>
      <c r="I162" s="53"/>
      <c r="J162" s="53"/>
      <c r="K162" s="53"/>
      <c r="L162" s="54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</row>
    <row r="163" spans="1:44" ht="18">
      <c r="A163" s="53"/>
      <c r="B163" s="53"/>
      <c r="D163" s="93"/>
      <c r="E163" s="53"/>
      <c r="F163" s="53"/>
      <c r="G163" s="53"/>
      <c r="H163" s="53"/>
      <c r="I163" s="53"/>
      <c r="J163" s="53"/>
      <c r="K163" s="53"/>
      <c r="L163" s="54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</row>
    <row r="164" spans="1:44" ht="18">
      <c r="A164" s="53"/>
      <c r="B164" s="53"/>
      <c r="D164" s="94"/>
      <c r="E164" s="53"/>
      <c r="F164" s="53"/>
      <c r="G164" s="53"/>
      <c r="H164" s="53"/>
      <c r="I164" s="53"/>
      <c r="J164" s="53"/>
      <c r="K164" s="53"/>
      <c r="L164" s="54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</row>
    <row r="165" spans="1:44" ht="18">
      <c r="A165" s="53"/>
      <c r="B165" s="53"/>
      <c r="D165" s="93"/>
      <c r="E165" s="53"/>
      <c r="F165" s="53"/>
      <c r="G165" s="53"/>
      <c r="H165" s="53"/>
      <c r="I165" s="53"/>
      <c r="J165" s="53"/>
      <c r="K165" s="53"/>
      <c r="L165" s="54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</row>
    <row r="166" ht="18">
      <c r="D166" s="93"/>
    </row>
    <row r="167" ht="18">
      <c r="D167" s="93"/>
    </row>
    <row r="168" ht="18">
      <c r="D168" s="94"/>
    </row>
    <row r="169" ht="18">
      <c r="D169" s="93"/>
    </row>
    <row r="170" ht="18">
      <c r="D170" s="93"/>
    </row>
    <row r="171" ht="18">
      <c r="D171" s="93"/>
    </row>
    <row r="172" ht="18">
      <c r="D172" s="94"/>
    </row>
    <row r="173" ht="18">
      <c r="D173" s="93"/>
    </row>
    <row r="174" ht="18">
      <c r="D174" s="93"/>
    </row>
    <row r="175" ht="18">
      <c r="D175" s="93"/>
    </row>
    <row r="176" ht="18">
      <c r="D176" s="94"/>
    </row>
    <row r="177" ht="18">
      <c r="D177" s="93"/>
    </row>
    <row r="178" ht="18">
      <c r="D178" s="93"/>
    </row>
    <row r="179" ht="18">
      <c r="D179" s="93"/>
    </row>
    <row r="180" ht="18">
      <c r="D180" s="94"/>
    </row>
    <row r="181" ht="18">
      <c r="D181" s="93"/>
    </row>
    <row r="182" ht="18">
      <c r="D182" s="93"/>
    </row>
    <row r="183" ht="18">
      <c r="D183" s="93"/>
    </row>
    <row r="184" ht="18">
      <c r="D184" s="94"/>
    </row>
    <row r="185" ht="18">
      <c r="D185" s="93"/>
    </row>
    <row r="186" ht="18">
      <c r="D186" s="93"/>
    </row>
    <row r="187" ht="18">
      <c r="D187" s="93"/>
    </row>
    <row r="188" ht="18">
      <c r="D188" s="94"/>
    </row>
    <row r="189" ht="18">
      <c r="D189" s="93"/>
    </row>
    <row r="190" ht="18">
      <c r="D190" s="93"/>
    </row>
    <row r="191" ht="18">
      <c r="D191" s="93"/>
    </row>
    <row r="192" ht="18">
      <c r="D192" s="94"/>
    </row>
    <row r="193" ht="18">
      <c r="D193" s="94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2016-02-23T21:54:40Z</dcterms:modified>
  <cp:category/>
  <cp:version/>
  <cp:contentType/>
  <cp:contentStatus/>
</cp:coreProperties>
</file>