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555" yWindow="-135" windowWidth="8745" windowHeight="9255" tabRatio="725"/>
  </bookViews>
  <sheets>
    <sheet name="GT Masters 1516" sheetId="81" r:id="rId1"/>
  </sheets>
  <calcPr calcId="125725"/>
</workbook>
</file>

<file path=xl/calcChain.xml><?xml version="1.0" encoding="utf-8"?>
<calcChain xmlns="http://schemas.openxmlformats.org/spreadsheetml/2006/main">
  <c r="F311" i="81"/>
  <c r="N107" l="1"/>
  <c r="H107"/>
  <c r="N105"/>
  <c r="H105"/>
  <c r="N108"/>
  <c r="H108"/>
  <c r="N106"/>
  <c r="H106"/>
  <c r="N103"/>
  <c r="H103"/>
  <c r="N102"/>
  <c r="H102"/>
  <c r="N104"/>
  <c r="H104"/>
  <c r="N100"/>
  <c r="H100"/>
  <c r="N101"/>
  <c r="H101"/>
  <c r="N80"/>
  <c r="H80"/>
  <c r="N78"/>
  <c r="H78"/>
  <c r="N79"/>
  <c r="H79"/>
  <c r="N73"/>
  <c r="H73"/>
  <c r="N75"/>
  <c r="H75"/>
  <c r="N77"/>
  <c r="H77"/>
  <c r="N76"/>
  <c r="H76"/>
  <c r="N74"/>
  <c r="H74"/>
  <c r="N72"/>
  <c r="H72"/>
  <c r="G51"/>
  <c r="F51" s="1"/>
  <c r="N138"/>
  <c r="N133"/>
  <c r="N136"/>
  <c r="N132"/>
  <c r="N134"/>
  <c r="N130"/>
  <c r="N131"/>
  <c r="N135"/>
  <c r="N137"/>
  <c r="N129"/>
  <c r="N161"/>
  <c r="N166"/>
  <c r="N162"/>
  <c r="N160"/>
  <c r="N164"/>
  <c r="N167"/>
  <c r="N163"/>
  <c r="N165"/>
  <c r="N168"/>
  <c r="N159"/>
  <c r="H165"/>
  <c r="G47"/>
  <c r="F47" s="1"/>
  <c r="G17"/>
  <c r="F17" s="1"/>
  <c r="H168"/>
  <c r="H163"/>
  <c r="H167"/>
  <c r="G167" s="1"/>
  <c r="H164"/>
  <c r="G164" s="1"/>
  <c r="H160"/>
  <c r="G160" s="1"/>
  <c r="H162"/>
  <c r="G162" s="1"/>
  <c r="H166"/>
  <c r="G166" s="1"/>
  <c r="H161"/>
  <c r="G161" s="1"/>
  <c r="H159"/>
  <c r="G159" s="1"/>
  <c r="H137"/>
  <c r="G137" s="1"/>
  <c r="H135"/>
  <c r="G135" s="1"/>
  <c r="H131"/>
  <c r="G131" s="1"/>
  <c r="H130"/>
  <c r="G130" s="1"/>
  <c r="H134"/>
  <c r="G134" s="1"/>
  <c r="H132"/>
  <c r="G132" s="1"/>
  <c r="H136"/>
  <c r="G136" s="1"/>
  <c r="H133"/>
  <c r="G133" s="1"/>
  <c r="H138"/>
  <c r="G138" s="1"/>
  <c r="H129"/>
  <c r="F303"/>
  <c r="F307"/>
  <c r="F304"/>
  <c r="G163" l="1"/>
  <c r="G168"/>
  <c r="F168" s="1"/>
  <c r="G101"/>
  <c r="G100"/>
  <c r="F100" s="1"/>
  <c r="G104"/>
  <c r="G102"/>
  <c r="F102" s="1"/>
  <c r="G103"/>
  <c r="G106"/>
  <c r="F106" s="1"/>
  <c r="G108"/>
  <c r="G105"/>
  <c r="F105" s="1"/>
  <c r="G107"/>
  <c r="G72"/>
  <c r="G74"/>
  <c r="G76"/>
  <c r="F76" s="1"/>
  <c r="G77"/>
  <c r="G75"/>
  <c r="F75" s="1"/>
  <c r="G73"/>
  <c r="G79"/>
  <c r="F79" s="1"/>
  <c r="G78"/>
  <c r="G80"/>
  <c r="F80" s="1"/>
  <c r="G165"/>
  <c r="F165" s="1"/>
  <c r="F166"/>
  <c r="F163"/>
  <c r="F164"/>
  <c r="F162"/>
  <c r="F161"/>
  <c r="F159"/>
  <c r="F167"/>
  <c r="F160"/>
  <c r="G129"/>
  <c r="F129" s="1"/>
  <c r="G50"/>
  <c r="F50" s="1"/>
  <c r="G30"/>
  <c r="F30" s="1"/>
  <c r="N200"/>
  <c r="N202"/>
  <c r="H200"/>
  <c r="G200" s="1"/>
  <c r="H202"/>
  <c r="G11"/>
  <c r="F11" s="1"/>
  <c r="G20"/>
  <c r="F20" s="1"/>
  <c r="N191"/>
  <c r="N192"/>
  <c r="N194"/>
  <c r="N199"/>
  <c r="H191"/>
  <c r="H192"/>
  <c r="H194"/>
  <c r="H199"/>
  <c r="G199" s="1"/>
  <c r="N236"/>
  <c r="N234"/>
  <c r="H236"/>
  <c r="G236" s="1"/>
  <c r="H234"/>
  <c r="G234" s="1"/>
  <c r="N235"/>
  <c r="H235"/>
  <c r="N233"/>
  <c r="H233"/>
  <c r="N230"/>
  <c r="H230"/>
  <c r="N229"/>
  <c r="H229"/>
  <c r="N227"/>
  <c r="H227"/>
  <c r="N232"/>
  <c r="H232"/>
  <c r="N231"/>
  <c r="H231"/>
  <c r="N228"/>
  <c r="H228"/>
  <c r="N225"/>
  <c r="H225"/>
  <c r="N226"/>
  <c r="H226"/>
  <c r="N201"/>
  <c r="H201"/>
  <c r="N197"/>
  <c r="H197"/>
  <c r="N196"/>
  <c r="H196"/>
  <c r="N198"/>
  <c r="H198"/>
  <c r="N195"/>
  <c r="H195"/>
  <c r="N193"/>
  <c r="H193"/>
  <c r="G48"/>
  <c r="F48" s="1"/>
  <c r="G46"/>
  <c r="F46" s="1"/>
  <c r="G44"/>
  <c r="F44" s="1"/>
  <c r="G49"/>
  <c r="F49" s="1"/>
  <c r="G26"/>
  <c r="F26" s="1"/>
  <c r="G31"/>
  <c r="F31" s="1"/>
  <c r="G29"/>
  <c r="F29" s="1"/>
  <c r="G34"/>
  <c r="F34" s="1"/>
  <c r="G37"/>
  <c r="F37" s="1"/>
  <c r="G28"/>
  <c r="F28" s="1"/>
  <c r="G35"/>
  <c r="F35" s="1"/>
  <c r="G36"/>
  <c r="F36" s="1"/>
  <c r="G27"/>
  <c r="F27" s="1"/>
  <c r="G32"/>
  <c r="F32" s="1"/>
  <c r="G38"/>
  <c r="F38" s="1"/>
  <c r="G18"/>
  <c r="F18" s="1"/>
  <c r="G9"/>
  <c r="F9" s="1"/>
  <c r="G12"/>
  <c r="F12" s="1"/>
  <c r="G16"/>
  <c r="F16" s="1"/>
  <c r="G10"/>
  <c r="F10" s="1"/>
  <c r="G13"/>
  <c r="F13" s="1"/>
  <c r="G15"/>
  <c r="F15" s="1"/>
  <c r="G14"/>
  <c r="F14" s="1"/>
  <c r="G19"/>
  <c r="F19" s="1"/>
  <c r="G8"/>
  <c r="F8" s="1"/>
  <c r="F78" l="1"/>
  <c r="F73"/>
  <c r="F77"/>
  <c r="F74"/>
  <c r="F107"/>
  <c r="F72"/>
  <c r="F108"/>
  <c r="F103"/>
  <c r="F104"/>
  <c r="F101"/>
  <c r="F135"/>
  <c r="F132"/>
  <c r="F137"/>
  <c r="F134"/>
  <c r="F138"/>
  <c r="F130"/>
  <c r="F133"/>
  <c r="F131"/>
  <c r="F136"/>
  <c r="G202"/>
  <c r="G201"/>
  <c r="G195"/>
  <c r="G233"/>
  <c r="G230"/>
  <c r="G235"/>
  <c r="G231"/>
  <c r="G232"/>
  <c r="G227"/>
  <c r="G226"/>
  <c r="G225"/>
  <c r="G228"/>
  <c r="G229"/>
  <c r="G191"/>
  <c r="G192"/>
  <c r="G194"/>
  <c r="G193"/>
  <c r="G198"/>
  <c r="G196"/>
  <c r="G197"/>
  <c r="N258"/>
  <c r="N259"/>
  <c r="N262"/>
  <c r="N260"/>
  <c r="N266"/>
  <c r="N263"/>
  <c r="N261"/>
  <c r="N264"/>
  <c r="N265"/>
  <c r="N257"/>
  <c r="H258"/>
  <c r="H259"/>
  <c r="G259" s="1"/>
  <c r="H262"/>
  <c r="G262" s="1"/>
  <c r="H260"/>
  <c r="G260" s="1"/>
  <c r="H266"/>
  <c r="G266" s="1"/>
  <c r="H263"/>
  <c r="G263" s="1"/>
  <c r="H261"/>
  <c r="H264"/>
  <c r="H265"/>
  <c r="H257"/>
  <c r="G257" s="1"/>
  <c r="F257" s="1"/>
  <c r="N291"/>
  <c r="N288"/>
  <c r="N290"/>
  <c r="N296"/>
  <c r="N289"/>
  <c r="N293"/>
  <c r="N292"/>
  <c r="N294"/>
  <c r="N295"/>
  <c r="N287"/>
  <c r="H291"/>
  <c r="G291" s="1"/>
  <c r="H288"/>
  <c r="G288" s="1"/>
  <c r="H290"/>
  <c r="G290" s="1"/>
  <c r="H296"/>
  <c r="G296" s="1"/>
  <c r="H289"/>
  <c r="G289" s="1"/>
  <c r="H293"/>
  <c r="G293" s="1"/>
  <c r="H292"/>
  <c r="G292" s="1"/>
  <c r="H294"/>
  <c r="G294" s="1"/>
  <c r="H295"/>
  <c r="G295" s="1"/>
  <c r="H287"/>
  <c r="G264" l="1"/>
  <c r="F225"/>
  <c r="F194"/>
  <c r="F193"/>
  <c r="F198"/>
  <c r="F197"/>
  <c r="F200"/>
  <c r="F191"/>
  <c r="F192"/>
  <c r="F199"/>
  <c r="F195"/>
  <c r="F196"/>
  <c r="F202"/>
  <c r="F201"/>
  <c r="F228"/>
  <c r="F236"/>
  <c r="F229"/>
  <c r="F234"/>
  <c r="F233"/>
  <c r="F235"/>
  <c r="F230"/>
  <c r="F227"/>
  <c r="F232"/>
  <c r="F231"/>
  <c r="F226"/>
  <c r="F266"/>
  <c r="F262"/>
  <c r="F264"/>
  <c r="F263"/>
  <c r="F260"/>
  <c r="F259"/>
  <c r="G258"/>
  <c r="F258" s="1"/>
  <c r="G265"/>
  <c r="F265" s="1"/>
  <c r="G261"/>
  <c r="F261" s="1"/>
  <c r="F310" l="1"/>
  <c r="F308" l="1"/>
  <c r="G287" l="1"/>
  <c r="F306"/>
  <c r="F302"/>
  <c r="F309"/>
  <c r="F305"/>
  <c r="G45"/>
  <c r="F45" s="1"/>
  <c r="G33"/>
  <c r="F33" s="1"/>
  <c r="F287" l="1"/>
  <c r="F296"/>
  <c r="F292"/>
  <c r="F290"/>
  <c r="F294"/>
  <c r="F295"/>
  <c r="F289"/>
  <c r="F291"/>
  <c r="F288"/>
  <c r="F293"/>
</calcChain>
</file>

<file path=xl/comments1.xml><?xml version="1.0" encoding="utf-8"?>
<comments xmlns="http://schemas.openxmlformats.org/spreadsheetml/2006/main">
  <authors>
    <author>Aigner</author>
    <author>DIETER</author>
  </authors>
  <commentList>
    <comment ref="G199" authorId="0">
      <text>
        <r>
          <rPr>
            <b/>
            <sz val="8"/>
            <color indexed="81"/>
            <rFont val="Tahoma"/>
            <family val="2"/>
          </rPr>
          <t xml:space="preserve">Vorderräderdurchmesser
</t>
        </r>
      </text>
    </comment>
    <comment ref="G262" authorId="1">
      <text>
        <r>
          <rPr>
            <b/>
            <sz val="9"/>
            <color indexed="81"/>
            <rFont val="Tahoma"/>
            <family val="2"/>
          </rPr>
          <t>Parc Ferme nicht eingehalten</t>
        </r>
      </text>
    </comment>
    <comment ref="G266" authorId="1">
      <text>
        <r>
          <rPr>
            <b/>
            <sz val="9"/>
            <color indexed="81"/>
            <rFont val="Tahoma"/>
            <family val="2"/>
          </rPr>
          <t>Minimalgewicht unterschritten</t>
        </r>
      </text>
    </comment>
  </commentList>
</comments>
</file>

<file path=xl/sharedStrings.xml><?xml version="1.0" encoding="utf-8"?>
<sst xmlns="http://schemas.openxmlformats.org/spreadsheetml/2006/main" count="968" uniqueCount="189">
  <si>
    <t>Fahrzeug</t>
  </si>
  <si>
    <t>Platz</t>
  </si>
  <si>
    <t>Dieter Mayr</t>
  </si>
  <si>
    <t>Zeit</t>
  </si>
  <si>
    <t>Punkte</t>
  </si>
  <si>
    <t>Alex Tögel</t>
  </si>
  <si>
    <t>FahrerIn</t>
  </si>
  <si>
    <t>◄</t>
  </si>
  <si>
    <t>Gesamt- punkte</t>
  </si>
  <si>
    <t>▼1</t>
  </si>
  <si>
    <t>▲2</t>
  </si>
  <si>
    <t>neu</t>
  </si>
  <si>
    <t>Chassis</t>
  </si>
  <si>
    <t>Corvette</t>
  </si>
  <si>
    <t>BMW</t>
  </si>
  <si>
    <t>Audi</t>
  </si>
  <si>
    <t>Einzelergebnisse</t>
  </si>
  <si>
    <t>Team</t>
  </si>
  <si>
    <t>Pro / Am</t>
  </si>
  <si>
    <t>Spurübersicht Turn 1</t>
  </si>
  <si>
    <t>Spurübersicht Turn 2</t>
  </si>
  <si>
    <t>gesamt</t>
  </si>
  <si>
    <t>Wertungs runden</t>
  </si>
  <si>
    <r>
      <t>FahrerIn</t>
    </r>
    <r>
      <rPr>
        <b/>
        <sz val="10"/>
        <rFont val="Arial"/>
        <family val="2"/>
      </rPr>
      <t xml:space="preserve"> (Qualifyer)</t>
    </r>
  </si>
  <si>
    <t>1. Lauf</t>
  </si>
  <si>
    <t>2. Lauf</t>
  </si>
  <si>
    <t>Rennen       2 x 5 x 6 Minuten</t>
  </si>
  <si>
    <t>Pro</t>
  </si>
  <si>
    <t>Fahrermeisterschaft PRO</t>
  </si>
  <si>
    <t>Fahrermeisterschaft AM</t>
  </si>
  <si>
    <t>Teammeisterschaft</t>
  </si>
  <si>
    <t>5. Lauf</t>
  </si>
  <si>
    <t>4. Lauf</t>
  </si>
  <si>
    <t>3. Lauf</t>
  </si>
  <si>
    <t>Markenwertung</t>
  </si>
  <si>
    <t>Sollte es sich herausstellen, dass eine Karosserie nicht konkurrenzfähig oder zu überlegen ist, tritt eine Balance of Performance (BOP) in Kraft. Mehrstimmiger Beschluss notwendig!</t>
  </si>
  <si>
    <t>Es wird darauf geachtet, dass kein Team zweimal den gleichen Motor im Verlauf einer Saison erhält. Ein Fahrzeugtausch ist nach jedem Lauf zugelassen.</t>
  </si>
  <si>
    <t>Fahrer Einstufung</t>
  </si>
  <si>
    <t>Scale- bonus</t>
  </si>
  <si>
    <t>▲1</t>
  </si>
  <si>
    <t>▲3</t>
  </si>
  <si>
    <t>▼2</t>
  </si>
  <si>
    <t>▼3</t>
  </si>
  <si>
    <t>BMW Z4 GT3</t>
  </si>
  <si>
    <t>% = Punkte</t>
  </si>
  <si>
    <t>7. Lauf</t>
  </si>
  <si>
    <t>6. Lauf</t>
  </si>
  <si>
    <r>
      <t>12 Strafrunden pro Vergehen! Überprüfung nach jedem Lauf.</t>
    </r>
    <r>
      <rPr>
        <strike/>
        <sz val="16"/>
        <color indexed="10"/>
        <rFont val="Arial"/>
        <family val="2"/>
      </rPr>
      <t xml:space="preserve"> </t>
    </r>
    <r>
      <rPr>
        <sz val="16"/>
        <rFont val="Arial"/>
        <family val="2"/>
      </rPr>
      <t>Zwei Streichresultate über die gesamte Saison.</t>
    </r>
  </si>
  <si>
    <t>Jutta Binder</t>
  </si>
  <si>
    <t>Leo Rebler</t>
  </si>
  <si>
    <t>18h15h       Qualifying      1 Minute auf Grün</t>
  </si>
  <si>
    <t>Michi Miksche</t>
  </si>
  <si>
    <t>SCUDERIA MD 1</t>
  </si>
  <si>
    <t>SCUDERIA MD 2</t>
  </si>
  <si>
    <t>Rainer Lustig</t>
  </si>
  <si>
    <t>SLP1</t>
  </si>
  <si>
    <t>Camaro GT3</t>
  </si>
  <si>
    <t>Chevrolet (Camaro)</t>
  </si>
  <si>
    <t>Slotmodus 12V</t>
  </si>
  <si>
    <t>Wolfgang Mitschka</t>
  </si>
  <si>
    <t>Poldi Karla</t>
  </si>
  <si>
    <t>Alex Sattler</t>
  </si>
  <si>
    <t>Hubert Ruso</t>
  </si>
  <si>
    <t>Mc Laren</t>
  </si>
  <si>
    <t>Günther Schlosser</t>
  </si>
  <si>
    <t>Wolfgang Schrauf</t>
  </si>
  <si>
    <t>GAMMA</t>
  </si>
  <si>
    <t>REVER5E</t>
  </si>
  <si>
    <t>HPA</t>
  </si>
  <si>
    <t>Max Oswald</t>
  </si>
  <si>
    <t>Roman Grunner</t>
  </si>
  <si>
    <t>Marko Neumayer</t>
  </si>
  <si>
    <t>SRT 1</t>
  </si>
  <si>
    <t>SRT 2</t>
  </si>
  <si>
    <t>SRT 3</t>
  </si>
  <si>
    <t>Fredi Lippert</t>
  </si>
  <si>
    <t>Corvette C6R</t>
  </si>
  <si>
    <t>MK 4</t>
  </si>
  <si>
    <t xml:space="preserve">Audi R8 LMS Ultra </t>
  </si>
  <si>
    <t>Semi WoHu</t>
  </si>
  <si>
    <t>JUBI RACING</t>
  </si>
  <si>
    <t>JUBI Racing</t>
  </si>
  <si>
    <t>Mercedes SLS</t>
  </si>
  <si>
    <t>SLP 2 Carbon</t>
  </si>
  <si>
    <t>Motor</t>
  </si>
  <si>
    <t>VALE 46</t>
  </si>
  <si>
    <t>AS Diamond</t>
  </si>
  <si>
    <t>13h 30      Qualifying      1 Minute auf Grün        20° / 60%</t>
  </si>
  <si>
    <t>1.Renntag         12.12.2015</t>
  </si>
  <si>
    <t>Do Slot OBG 2/70</t>
  </si>
  <si>
    <t>Gen.3 Proto</t>
  </si>
  <si>
    <t>Mercedes</t>
  </si>
  <si>
    <t>McLaren MP4/12C</t>
  </si>
  <si>
    <t>▼4</t>
  </si>
  <si>
    <t>Die Qualifyer des ersten Laufes sind nun gezwungen sich auf den Partner zu verlassen. Erste Zusatzgewichte werden ab dem 2. Lauf wirksam.</t>
  </si>
  <si>
    <r>
      <rPr>
        <b/>
        <sz val="14"/>
        <rFont val="Arial"/>
        <family val="2"/>
      </rPr>
      <t>Erfolgsgewicht (max.20g):</t>
    </r>
    <r>
      <rPr>
        <sz val="14"/>
        <rFont val="Arial"/>
        <family val="2"/>
      </rPr>
      <t xml:space="preserve">          Erster -&gt; 6g   Zweiter -&gt; 4g   Dritter -&gt; 2g                          Vierter -&gt; minus 1g   Fünfter -&gt; minus 2g   Sechster und folgende -&gt; minus 3g</t>
    </r>
  </si>
  <si>
    <t>Motor/Gew</t>
  </si>
  <si>
    <t>Der Teamchef hat die Chance aus zwei Teams die höhere Punktzahl für die MS zu erhalten. Nach jedem Lauf dürfen die Teilnehmer ihre Motoren auszusuchen! Der Letztplatzierte beginnt, bis hin zum Sieger des vorigen Laufes.</t>
  </si>
  <si>
    <t>▲4</t>
  </si>
  <si>
    <r>
      <rPr>
        <b/>
        <sz val="16"/>
        <rFont val="Arial"/>
        <family val="2"/>
      </rPr>
      <t>Startgebühr 2015/16:</t>
    </r>
    <r>
      <rPr>
        <sz val="16"/>
        <rFont val="Arial"/>
        <family val="2"/>
      </rPr>
      <t xml:space="preserve">                           Clubmitglieder € 8.-                    Gäste € 12.-</t>
    </r>
  </si>
  <si>
    <t>8. Lauf</t>
  </si>
  <si>
    <t>2. Renntag: Die Möglichkeit den Teamchef zu wechseln besteht, auch Fahrerwechsel sind möglich. Beim 3. und 6. Lauf wird ein Streichresultat eingerechnet.</t>
  </si>
  <si>
    <r>
      <t>117/</t>
    </r>
    <r>
      <rPr>
        <b/>
        <sz val="10"/>
        <rFont val="Arial"/>
        <family val="2"/>
      </rPr>
      <t>184</t>
    </r>
  </si>
  <si>
    <r>
      <t>102/</t>
    </r>
    <r>
      <rPr>
        <b/>
        <sz val="10"/>
        <rFont val="Arial"/>
        <family val="2"/>
      </rPr>
      <t>186</t>
    </r>
  </si>
  <si>
    <r>
      <t>113/</t>
    </r>
    <r>
      <rPr>
        <b/>
        <sz val="10"/>
        <rFont val="Arial"/>
        <family val="2"/>
      </rPr>
      <t>182</t>
    </r>
  </si>
  <si>
    <t>Scalepunkte pro Renntag:    3 für original ausgeführte GT Rennwagen. 2 für sehr schöne Freestyledekos, 1 für schön lackierte und bedecalte Fahrzeuge.</t>
  </si>
  <si>
    <t>max. zwei Fahrzeuge einer Marke pro Lauf</t>
  </si>
  <si>
    <r>
      <t xml:space="preserve">ARZD  GT MASTERS   </t>
    </r>
    <r>
      <rPr>
        <b/>
        <sz val="26"/>
        <color indexed="13"/>
        <rFont val="Arial"/>
        <family val="2"/>
      </rPr>
      <t xml:space="preserve"> </t>
    </r>
    <r>
      <rPr>
        <b/>
        <sz val="36"/>
        <color indexed="13"/>
        <rFont val="Arial"/>
        <family val="2"/>
      </rPr>
      <t>2015/16</t>
    </r>
  </si>
  <si>
    <r>
      <t>115/</t>
    </r>
    <r>
      <rPr>
        <b/>
        <sz val="10"/>
        <rFont val="Arial"/>
        <family val="2"/>
      </rPr>
      <t>190</t>
    </r>
  </si>
  <si>
    <t>113</t>
  </si>
  <si>
    <t>102</t>
  </si>
  <si>
    <t>24</t>
  </si>
  <si>
    <t>SLOTDEVILS 1</t>
  </si>
  <si>
    <t>SLOTDEVILS 2</t>
  </si>
  <si>
    <t>Ferrari F 458</t>
  </si>
  <si>
    <t>Bentley Continental</t>
  </si>
  <si>
    <t>MD 116</t>
  </si>
  <si>
    <t>Mike Lang</t>
  </si>
  <si>
    <t>Walter Czanba</t>
  </si>
  <si>
    <t>Ford GT</t>
  </si>
  <si>
    <t>HPA 70</t>
  </si>
  <si>
    <t>7</t>
  </si>
  <si>
    <t>114</t>
  </si>
  <si>
    <t>118</t>
  </si>
  <si>
    <t>110</t>
  </si>
  <si>
    <t>13h 10      Qualifying      1 Minute auf Grün        18° / 57%</t>
  </si>
  <si>
    <t>2.Renntag         09.01.2016</t>
  </si>
  <si>
    <t>115</t>
  </si>
  <si>
    <r>
      <t>12/</t>
    </r>
    <r>
      <rPr>
        <b/>
        <sz val="10"/>
        <rFont val="Arial"/>
        <family val="2"/>
      </rPr>
      <t>190</t>
    </r>
  </si>
  <si>
    <t>12</t>
  </si>
  <si>
    <t>101</t>
  </si>
  <si>
    <r>
      <t>119/</t>
    </r>
    <r>
      <rPr>
        <b/>
        <sz val="10"/>
        <rFont val="Arial"/>
        <family val="2"/>
      </rPr>
      <t>184</t>
    </r>
  </si>
  <si>
    <t>119</t>
  </si>
  <si>
    <r>
      <t>102/</t>
    </r>
    <r>
      <rPr>
        <b/>
        <sz val="10"/>
        <rFont val="Arial"/>
        <family val="2"/>
      </rPr>
      <t>196</t>
    </r>
  </si>
  <si>
    <r>
      <t>24/</t>
    </r>
    <r>
      <rPr>
        <b/>
        <sz val="10"/>
        <rFont val="Arial"/>
        <family val="2"/>
      </rPr>
      <t>194</t>
    </r>
  </si>
  <si>
    <r>
      <t>118/</t>
    </r>
    <r>
      <rPr>
        <b/>
        <sz val="10"/>
        <rFont val="Arial"/>
        <family val="2"/>
      </rPr>
      <t>183</t>
    </r>
  </si>
  <si>
    <r>
      <t>7/</t>
    </r>
    <r>
      <rPr>
        <b/>
        <sz val="10"/>
        <rFont val="Arial"/>
        <family val="2"/>
      </rPr>
      <t>182</t>
    </r>
  </si>
  <si>
    <t>18h11       Qualifying      1 Minute auf Grün</t>
  </si>
  <si>
    <t>Erfolgsgewicht (max.20g):          Erster -&gt; 6g   Zweiter -&gt; 4g   Dritter -&gt; 2g                          Vierter -&gt; minus 1g   Fünfter -&gt; minus 2g   Sechster und folgende -&gt; minus 3g</t>
  </si>
  <si>
    <r>
      <t xml:space="preserve">Achszahnrad mindestens </t>
    </r>
    <r>
      <rPr>
        <b/>
        <sz val="12"/>
        <color rgb="FFFF0000"/>
        <rFont val="Arial"/>
        <family val="2"/>
      </rPr>
      <t>43</t>
    </r>
    <r>
      <rPr>
        <b/>
        <sz val="10"/>
        <color rgb="FFFF0000"/>
        <rFont val="Arial"/>
        <family val="2"/>
      </rPr>
      <t xml:space="preserve"> Zähne!</t>
    </r>
  </si>
  <si>
    <t>Bentley</t>
  </si>
  <si>
    <t>Ford</t>
  </si>
  <si>
    <t>Ferrari</t>
  </si>
  <si>
    <t>117</t>
  </si>
  <si>
    <t>Camaro</t>
  </si>
  <si>
    <t>2</t>
  </si>
  <si>
    <r>
      <t>110/</t>
    </r>
    <r>
      <rPr>
        <b/>
        <sz val="10"/>
        <rFont val="Arial"/>
        <family val="2"/>
      </rPr>
      <t>198</t>
    </r>
  </si>
  <si>
    <t>107</t>
  </si>
  <si>
    <r>
      <t>101/</t>
    </r>
    <r>
      <rPr>
        <b/>
        <sz val="10"/>
        <rFont val="Arial"/>
        <family val="2"/>
      </rPr>
      <t>186</t>
    </r>
  </si>
  <si>
    <r>
      <t>109/</t>
    </r>
    <r>
      <rPr>
        <b/>
        <sz val="10"/>
        <rFont val="Arial"/>
        <family val="2"/>
      </rPr>
      <t>182</t>
    </r>
  </si>
  <si>
    <r>
      <t>103/</t>
    </r>
    <r>
      <rPr>
        <b/>
        <sz val="10"/>
        <rFont val="Arial"/>
        <family val="2"/>
      </rPr>
      <t>200</t>
    </r>
  </si>
  <si>
    <t>Mario Rada</t>
  </si>
  <si>
    <r>
      <t>A</t>
    </r>
    <r>
      <rPr>
        <b/>
        <vertAlign val="superscript"/>
        <sz val="12"/>
        <rFont val="Arial"/>
        <family val="2"/>
      </rPr>
      <t>1</t>
    </r>
  </si>
  <si>
    <r>
      <t xml:space="preserve">Plafit Junior </t>
    </r>
    <r>
      <rPr>
        <b/>
        <sz val="8"/>
        <rFont val="Arial"/>
        <family val="2"/>
      </rPr>
      <t>Carbon</t>
    </r>
  </si>
  <si>
    <t>14h         Qualifying      1 Minute auf Grün        21° / 57%</t>
  </si>
  <si>
    <t>12 Strafrunden pro Vergehen! Überprüfung nach jedem Lauf. Zwei Streichresultate über die gesamte Saison.</t>
  </si>
  <si>
    <t>111</t>
  </si>
  <si>
    <t>103</t>
  </si>
  <si>
    <r>
      <t>116/</t>
    </r>
    <r>
      <rPr>
        <b/>
        <sz val="10"/>
        <rFont val="Arial"/>
        <family val="2"/>
      </rPr>
      <t>200</t>
    </r>
  </si>
  <si>
    <r>
      <t>115/</t>
    </r>
    <r>
      <rPr>
        <b/>
        <sz val="10"/>
        <rFont val="Arial"/>
        <family val="2"/>
      </rPr>
      <t>181</t>
    </r>
  </si>
  <si>
    <r>
      <t>113/</t>
    </r>
    <r>
      <rPr>
        <b/>
        <sz val="10"/>
        <rFont val="Arial"/>
        <family val="2"/>
      </rPr>
      <t>190</t>
    </r>
  </si>
  <si>
    <r>
      <t>Plafit</t>
    </r>
    <r>
      <rPr>
        <b/>
        <sz val="8"/>
        <rFont val="Arial"/>
        <family val="2"/>
      </rPr>
      <t xml:space="preserve"> Junior Carbon</t>
    </r>
  </si>
  <si>
    <t>18h20      Qualifying      1 Minute auf Grün</t>
  </si>
  <si>
    <r>
      <t>110-24/</t>
    </r>
    <r>
      <rPr>
        <b/>
        <sz val="8"/>
        <rFont val="Arial"/>
        <family val="2"/>
      </rPr>
      <t>200</t>
    </r>
  </si>
  <si>
    <t>zwei Streicher</t>
  </si>
  <si>
    <r>
      <t>/</t>
    </r>
    <r>
      <rPr>
        <b/>
        <sz val="10"/>
        <rFont val="Arial"/>
        <family val="2"/>
      </rPr>
      <t>200</t>
    </r>
  </si>
  <si>
    <t>3.Renntag         20.2.2016</t>
  </si>
  <si>
    <t>4.Renntag         12.3.2016</t>
  </si>
  <si>
    <t>Finale</t>
  </si>
  <si>
    <t>116</t>
  </si>
  <si>
    <r>
      <t>2/</t>
    </r>
    <r>
      <rPr>
        <b/>
        <sz val="10"/>
        <rFont val="Arial"/>
        <family val="2"/>
      </rPr>
      <t>183</t>
    </r>
  </si>
  <si>
    <t>MK4 Carbon</t>
  </si>
  <si>
    <r>
      <t>7/</t>
    </r>
    <r>
      <rPr>
        <b/>
        <sz val="10"/>
        <rFont val="Arial"/>
        <family val="2"/>
      </rPr>
      <t>197</t>
    </r>
  </si>
  <si>
    <r>
      <t>111/</t>
    </r>
    <r>
      <rPr>
        <b/>
        <sz val="10"/>
        <rFont val="Arial"/>
        <family val="2"/>
      </rPr>
      <t>188</t>
    </r>
  </si>
  <si>
    <t>13h30         Qualifying      1 Minute auf Grün        21° / 57%</t>
  </si>
  <si>
    <r>
      <t>110/</t>
    </r>
    <r>
      <rPr>
        <b/>
        <sz val="10"/>
        <rFont val="Arial"/>
        <family val="2"/>
      </rPr>
      <t>184</t>
    </r>
  </si>
  <si>
    <t>115-2</t>
  </si>
  <si>
    <t>115-1</t>
  </si>
  <si>
    <r>
      <rPr>
        <sz val="10"/>
        <rFont val="Arial"/>
        <family val="2"/>
      </rPr>
      <t>111</t>
    </r>
    <r>
      <rPr>
        <b/>
        <sz val="10"/>
        <rFont val="Arial"/>
        <family val="2"/>
      </rPr>
      <t>/182</t>
    </r>
  </si>
  <si>
    <t>119-2/200</t>
  </si>
  <si>
    <t>Alpina B6</t>
  </si>
  <si>
    <t>18h35      Qualifying      1 Minute auf Grün</t>
  </si>
  <si>
    <t>Startgebühr 2015/16:                           Clubmitglieder € 8.-                    Gäste € 12.-</t>
  </si>
  <si>
    <t>MK 4 Proto</t>
  </si>
  <si>
    <t xml:space="preserve"> 12.3.2016:                             Änderungen für die kommende Saison: es werden 10 Läufe (ab ca. Mitte November) mit drei Streichern gefahren. Der Finallauf kann nur bei Teilnahme als Streicher gewertet werden. Das Punktesystem wird auf mehrheitlichen Wunsch auf das bei uns praktizierte 20-18-16-15-14... System geändert, im Quali werden keine Punkte vergeben, Die Scalepunkte bleiben wie gehabt. Erfolgsgewichte bleiben erhalten.</t>
  </si>
  <si>
    <r>
      <rPr>
        <sz val="10"/>
        <rFont val="Arial"/>
        <family val="2"/>
      </rPr>
      <t>116</t>
    </r>
    <r>
      <rPr>
        <b/>
        <sz val="10"/>
        <rFont val="Arial"/>
        <family val="2"/>
      </rPr>
      <t>/189</t>
    </r>
  </si>
  <si>
    <r>
      <rPr>
        <sz val="10"/>
        <rFont val="Arial"/>
        <family val="2"/>
      </rPr>
      <t>112</t>
    </r>
    <r>
      <rPr>
        <b/>
        <sz val="10"/>
        <rFont val="Arial"/>
        <family val="2"/>
      </rPr>
      <t>/182</t>
    </r>
  </si>
  <si>
    <r>
      <rPr>
        <sz val="10"/>
        <rFont val="Arial"/>
        <family val="2"/>
      </rPr>
      <t>7</t>
    </r>
    <r>
      <rPr>
        <b/>
        <sz val="10"/>
        <rFont val="Arial"/>
        <family val="2"/>
      </rPr>
      <t>/187</t>
    </r>
  </si>
  <si>
    <t>Alpina</t>
  </si>
</sst>
</file>

<file path=xl/styles.xml><?xml version="1.0" encoding="utf-8"?>
<styleSheet xmlns="http://schemas.openxmlformats.org/spreadsheetml/2006/main">
  <numFmts count="4">
    <numFmt numFmtId="164" formatCode="0.000"/>
    <numFmt numFmtId="165" formatCode="[$-C07]d/mmmm\ yyyy;@"/>
    <numFmt numFmtId="166" formatCode="d/m"/>
    <numFmt numFmtId="167" formatCode="dd\.mm\.yy;@"/>
  </numFmts>
  <fonts count="57">
    <font>
      <sz val="10"/>
      <name val="Arial"/>
    </font>
    <font>
      <sz val="10"/>
      <name val="Arial"/>
      <family val="2"/>
    </font>
    <font>
      <b/>
      <sz val="10"/>
      <name val="Arial"/>
      <family val="2"/>
    </font>
    <font>
      <sz val="12"/>
      <name val="Arial"/>
      <family val="2"/>
    </font>
    <font>
      <b/>
      <sz val="12"/>
      <name val="Arial"/>
      <family val="2"/>
    </font>
    <font>
      <b/>
      <sz val="11"/>
      <name val="Arial"/>
      <family val="2"/>
    </font>
    <font>
      <b/>
      <sz val="18"/>
      <name val="Arial"/>
      <family val="2"/>
    </font>
    <font>
      <sz val="12"/>
      <name val="Arial"/>
      <family val="2"/>
    </font>
    <font>
      <b/>
      <sz val="10"/>
      <color indexed="10"/>
      <name val="Arial"/>
      <family val="2"/>
    </font>
    <font>
      <b/>
      <sz val="12"/>
      <name val="Arial"/>
      <family val="2"/>
    </font>
    <font>
      <b/>
      <sz val="20"/>
      <name val="Arial"/>
      <family val="2"/>
    </font>
    <font>
      <b/>
      <sz val="11"/>
      <color indexed="13"/>
      <name val="Arial"/>
      <family val="2"/>
    </font>
    <font>
      <b/>
      <sz val="36"/>
      <color indexed="13"/>
      <name val="Arial"/>
      <family val="2"/>
    </font>
    <font>
      <b/>
      <sz val="15"/>
      <color indexed="10"/>
      <name val="Arial"/>
      <family val="2"/>
    </font>
    <font>
      <sz val="10"/>
      <name val="Arial"/>
      <family val="2"/>
    </font>
    <font>
      <b/>
      <sz val="18"/>
      <color indexed="13"/>
      <name val="Arial"/>
      <family val="2"/>
    </font>
    <font>
      <b/>
      <sz val="18"/>
      <color indexed="10"/>
      <name val="Arial"/>
      <family val="2"/>
    </font>
    <font>
      <sz val="10"/>
      <color indexed="10"/>
      <name val="Arial"/>
      <family val="2"/>
    </font>
    <font>
      <b/>
      <sz val="11"/>
      <color indexed="12"/>
      <name val="Arial Black"/>
      <family val="2"/>
    </font>
    <font>
      <b/>
      <sz val="11"/>
      <color indexed="17"/>
      <name val="Arial Black"/>
      <family val="2"/>
    </font>
    <font>
      <b/>
      <sz val="11"/>
      <color indexed="10"/>
      <name val="Arial Black"/>
      <family val="2"/>
    </font>
    <font>
      <sz val="11"/>
      <name val="Arial Black"/>
      <family val="2"/>
    </font>
    <font>
      <sz val="10"/>
      <color indexed="9"/>
      <name val="Arial"/>
      <family val="2"/>
    </font>
    <font>
      <b/>
      <sz val="16"/>
      <name val="Arial"/>
      <family val="2"/>
    </font>
    <font>
      <b/>
      <sz val="26"/>
      <color indexed="13"/>
      <name val="Arial"/>
      <family val="2"/>
    </font>
    <font>
      <b/>
      <sz val="12"/>
      <color indexed="9"/>
      <name val="Arial"/>
      <family val="2"/>
    </font>
    <font>
      <b/>
      <sz val="16"/>
      <color indexed="13"/>
      <name val="Arial"/>
      <family val="2"/>
    </font>
    <font>
      <sz val="20"/>
      <name val="Arial"/>
      <family val="2"/>
    </font>
    <font>
      <sz val="16"/>
      <name val="Arial"/>
      <family val="2"/>
    </font>
    <font>
      <b/>
      <sz val="14"/>
      <color indexed="10"/>
      <name val="Arial"/>
      <family val="2"/>
    </font>
    <font>
      <b/>
      <sz val="12"/>
      <color indexed="13"/>
      <name val="Arial"/>
      <family val="2"/>
    </font>
    <font>
      <sz val="14"/>
      <name val="Arial"/>
      <family val="2"/>
    </font>
    <font>
      <b/>
      <sz val="13"/>
      <color indexed="13"/>
      <name val="Arial"/>
      <family val="2"/>
    </font>
    <font>
      <strike/>
      <sz val="16"/>
      <color indexed="10"/>
      <name val="Arial"/>
      <family val="2"/>
    </font>
    <font>
      <b/>
      <sz val="14"/>
      <name val="Arial"/>
      <family val="2"/>
    </font>
    <font>
      <b/>
      <sz val="12"/>
      <color theme="0"/>
      <name val="Arial"/>
      <family val="2"/>
    </font>
    <font>
      <sz val="12"/>
      <color rgb="FFFF0000"/>
      <name val="Arial"/>
      <family val="2"/>
    </font>
    <font>
      <b/>
      <sz val="12"/>
      <color rgb="FFFF0000"/>
      <name val="Arial"/>
      <family val="2"/>
    </font>
    <font>
      <sz val="10"/>
      <color rgb="FFFF0000"/>
      <name val="Arial"/>
      <family val="2"/>
    </font>
    <font>
      <b/>
      <sz val="12"/>
      <color rgb="FFFFFF00"/>
      <name val="Arial"/>
      <family val="2"/>
    </font>
    <font>
      <b/>
      <sz val="18"/>
      <color rgb="FFFFFF00"/>
      <name val="Arial"/>
      <family val="2"/>
    </font>
    <font>
      <b/>
      <sz val="16"/>
      <color rgb="FFFFFF00"/>
      <name val="Arial"/>
      <family val="2"/>
    </font>
    <font>
      <b/>
      <sz val="11"/>
      <color rgb="FFFF0000"/>
      <name val="Arial"/>
      <family val="2"/>
    </font>
    <font>
      <b/>
      <sz val="8"/>
      <name val="Arial"/>
      <family val="2"/>
    </font>
    <font>
      <b/>
      <sz val="14"/>
      <color rgb="FFFFFF00"/>
      <name val="Arial"/>
      <family val="2"/>
    </font>
    <font>
      <b/>
      <sz val="14"/>
      <color indexed="13"/>
      <name val="Arial"/>
      <family val="2"/>
    </font>
    <font>
      <sz val="12"/>
      <color theme="0"/>
      <name val="Arial"/>
      <family val="2"/>
    </font>
    <font>
      <sz val="8"/>
      <name val="Arial"/>
      <family val="2"/>
    </font>
    <font>
      <b/>
      <sz val="9"/>
      <color indexed="81"/>
      <name val="Tahoma"/>
      <family val="2"/>
    </font>
    <font>
      <sz val="9"/>
      <name val="Arial"/>
      <family val="2"/>
    </font>
    <font>
      <b/>
      <sz val="9"/>
      <name val="Arial"/>
      <family val="2"/>
    </font>
    <font>
      <sz val="16"/>
      <color indexed="9"/>
      <name val="Arial"/>
      <family val="2"/>
    </font>
    <font>
      <b/>
      <sz val="20"/>
      <color indexed="10"/>
      <name val="Arial"/>
      <family val="2"/>
    </font>
    <font>
      <sz val="13"/>
      <name val="Arial"/>
      <family val="2"/>
    </font>
    <font>
      <b/>
      <sz val="8"/>
      <color indexed="81"/>
      <name val="Tahoma"/>
      <family val="2"/>
    </font>
    <font>
      <b/>
      <sz val="10"/>
      <color rgb="FFFF0000"/>
      <name val="Arial"/>
      <family val="2"/>
    </font>
    <font>
      <b/>
      <vertAlign val="superscript"/>
      <sz val="12"/>
      <name val="Arial"/>
      <family val="2"/>
    </font>
  </fonts>
  <fills count="2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darkGrid">
        <bgColor indexed="55"/>
      </patternFill>
    </fill>
    <fill>
      <patternFill patternType="solid">
        <fgColor indexed="10"/>
        <bgColor indexed="64"/>
      </patternFill>
    </fill>
    <fill>
      <patternFill patternType="solid">
        <fgColor indexed="9"/>
        <bgColor indexed="64"/>
      </patternFill>
    </fill>
    <fill>
      <patternFill patternType="solid">
        <fgColor indexed="17"/>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gradientFill degree="180">
        <stop position="0">
          <color theme="0"/>
        </stop>
        <stop position="1">
          <color rgb="FFFFFF00"/>
        </stop>
      </gradientFill>
    </fill>
    <fill>
      <gradientFill degree="180">
        <stop position="0">
          <color theme="0"/>
        </stop>
        <stop position="1">
          <color theme="0" tint="-0.1490218817712943"/>
        </stop>
      </gradientFill>
    </fill>
    <fill>
      <gradientFill degree="180">
        <stop position="0">
          <color theme="0"/>
        </stop>
        <stop position="1">
          <color rgb="FFFFC000"/>
        </stop>
      </gradient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darkGrid">
        <bgColor rgb="FFFF0000"/>
      </patternFill>
    </fill>
    <fill>
      <patternFill patternType="solid">
        <fgColor theme="1" tint="0.499984740745262"/>
        <bgColor indexed="64"/>
      </patternFill>
    </fill>
    <fill>
      <gradientFill degree="270">
        <stop position="0">
          <color theme="0"/>
        </stop>
        <stop position="1">
          <color rgb="FFFFFF00"/>
        </stop>
      </gradientFill>
    </fill>
    <fill>
      <gradientFill degree="270">
        <stop position="0">
          <color theme="0"/>
        </stop>
        <stop position="1">
          <color theme="0" tint="-0.1490218817712943"/>
        </stop>
      </gradientFill>
    </fill>
    <fill>
      <gradientFill degree="270">
        <stop position="0">
          <color theme="0"/>
        </stop>
        <stop position="1">
          <color rgb="FFFFC000"/>
        </stop>
      </gradientFill>
    </fill>
    <fill>
      <gradientFill degree="270">
        <stop position="0">
          <color theme="0"/>
        </stop>
        <stop position="1">
          <color rgb="FF92D050"/>
        </stop>
      </gradient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205">
    <xf numFmtId="0" fontId="0" fillId="0" borderId="0" xfId="0"/>
    <xf numFmtId="0" fontId="4" fillId="0" borderId="1" xfId="0" applyFont="1" applyFill="1"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NumberFormat="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5" borderId="0" xfId="0" applyFill="1" applyAlignment="1">
      <alignment horizontal="center" vertical="center" wrapText="1"/>
    </xf>
    <xf numFmtId="0" fontId="0" fillId="0" borderId="1" xfId="0" applyBorder="1" applyAlignment="1">
      <alignment horizontal="center" vertical="center" wrapText="1"/>
    </xf>
    <xf numFmtId="0" fontId="1" fillId="5" borderId="0" xfId="0" applyFont="1" applyFill="1" applyAlignment="1">
      <alignment horizontal="center" vertical="center" wrapText="1"/>
    </xf>
    <xf numFmtId="0" fontId="14" fillId="5" borderId="0" xfId="0" applyFont="1" applyFill="1" applyAlignment="1">
      <alignment horizontal="center" vertical="center" wrapText="1"/>
    </xf>
    <xf numFmtId="0" fontId="14" fillId="0" borderId="0" xfId="0" applyFont="1" applyAlignment="1">
      <alignment horizontal="center" vertical="center" wrapText="1"/>
    </xf>
    <xf numFmtId="2" fontId="2" fillId="5" borderId="0" xfId="0" applyNumberFormat="1" applyFont="1" applyFill="1" applyAlignment="1">
      <alignment horizontal="center" vertical="center" wrapText="1"/>
    </xf>
    <xf numFmtId="2" fontId="2" fillId="0" borderId="0" xfId="0" applyNumberFormat="1" applyFont="1" applyAlignment="1">
      <alignment horizontal="center" vertical="center" wrapText="1"/>
    </xf>
    <xf numFmtId="0" fontId="17" fillId="0" borderId="1" xfId="0" applyFont="1" applyBorder="1" applyAlignment="1">
      <alignment horizontal="center" vertical="center" wrapText="1"/>
    </xf>
    <xf numFmtId="0" fontId="0" fillId="6" borderId="0" xfId="0" applyFill="1" applyBorder="1" applyAlignment="1">
      <alignment vertical="center" wrapText="1"/>
    </xf>
    <xf numFmtId="2" fontId="18" fillId="0" borderId="2" xfId="0" applyNumberFormat="1" applyFont="1" applyFill="1" applyBorder="1" applyAlignment="1">
      <alignment horizontal="center" vertical="center"/>
    </xf>
    <xf numFmtId="2" fontId="19" fillId="0" borderId="2" xfId="0" applyNumberFormat="1" applyFont="1" applyFill="1" applyBorder="1" applyAlignment="1">
      <alignment horizontal="center" vertical="center"/>
    </xf>
    <xf numFmtId="2" fontId="20" fillId="0" borderId="2"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xf>
    <xf numFmtId="0" fontId="22" fillId="5" borderId="0" xfId="0" applyFont="1" applyFill="1" applyAlignment="1">
      <alignment horizontal="center" vertical="center" wrapText="1"/>
    </xf>
    <xf numFmtId="0" fontId="22" fillId="0" borderId="0" xfId="0" applyFont="1" applyAlignment="1">
      <alignment horizontal="center" vertical="center" wrapText="1"/>
    </xf>
    <xf numFmtId="0" fontId="0" fillId="5" borderId="0" xfId="0" applyFill="1" applyBorder="1" applyAlignment="1">
      <alignment horizontal="center" vertical="center" wrapText="1"/>
    </xf>
    <xf numFmtId="0" fontId="27" fillId="0" borderId="0" xfId="0" applyFont="1" applyAlignment="1">
      <alignment horizontal="center" vertical="center" wrapText="1"/>
    </xf>
    <xf numFmtId="0" fontId="28" fillId="5" borderId="0" xfId="0" applyFont="1" applyFill="1" applyAlignment="1">
      <alignment horizontal="center" vertical="center" wrapText="1"/>
    </xf>
    <xf numFmtId="0" fontId="0" fillId="0" borderId="0" xfId="0" applyFill="1" applyAlignment="1">
      <alignment horizontal="center" vertical="center" wrapText="1"/>
    </xf>
    <xf numFmtId="0" fontId="4" fillId="7"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2" fontId="30" fillId="9"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36"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7" fillId="10" borderId="1" xfId="0" applyNumberFormat="1" applyFont="1" applyFill="1" applyBorder="1" applyAlignment="1">
      <alignment horizontal="center" vertical="center" wrapText="1"/>
    </xf>
    <xf numFmtId="0" fontId="22" fillId="5" borderId="0" xfId="0" applyFont="1" applyFill="1" applyAlignment="1">
      <alignment horizontal="center" vertical="center"/>
    </xf>
    <xf numFmtId="0" fontId="38" fillId="0" borderId="1" xfId="0" applyFont="1" applyBorder="1" applyAlignment="1">
      <alignment horizontal="center" vertical="center" wrapText="1"/>
    </xf>
    <xf numFmtId="2"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 fontId="35" fillId="15" borderId="1" xfId="0" applyNumberFormat="1" applyFont="1" applyFill="1" applyBorder="1" applyAlignment="1">
      <alignment horizontal="center" vertical="center"/>
    </xf>
    <xf numFmtId="1" fontId="3" fillId="16" borderId="1" xfId="0" applyNumberFormat="1" applyFont="1" applyFill="1" applyBorder="1" applyAlignment="1">
      <alignment horizontal="center" vertical="center"/>
    </xf>
    <xf numFmtId="1" fontId="3" fillId="17" borderId="1" xfId="0" applyNumberFormat="1" applyFont="1" applyFill="1" applyBorder="1" applyAlignment="1">
      <alignment horizontal="center" vertical="center"/>
    </xf>
    <xf numFmtId="1" fontId="3" fillId="18" borderId="1" xfId="0" applyNumberFormat="1" applyFont="1" applyFill="1" applyBorder="1" applyAlignment="1">
      <alignment horizontal="center" vertical="center"/>
    </xf>
    <xf numFmtId="164" fontId="37" fillId="0" borderId="1" xfId="0" applyNumberFormat="1" applyFont="1" applyFill="1" applyBorder="1" applyAlignment="1">
      <alignment horizontal="center" vertical="center" wrapText="1"/>
    </xf>
    <xf numFmtId="2" fontId="4" fillId="13" borderId="1" xfId="0" applyNumberFormat="1" applyFont="1" applyFill="1" applyBorder="1" applyAlignment="1">
      <alignment horizontal="center" vertical="center" wrapText="1"/>
    </xf>
    <xf numFmtId="0" fontId="25" fillId="11" borderId="1" xfId="0" applyFont="1" applyFill="1" applyBorder="1" applyAlignment="1">
      <alignment horizontal="center" vertical="center" wrapText="1"/>
    </xf>
    <xf numFmtId="2" fontId="4" fillId="12" borderId="1" xfId="0" applyNumberFormat="1" applyFont="1" applyFill="1" applyBorder="1" applyAlignment="1">
      <alignment horizontal="center" vertical="center" wrapText="1"/>
    </xf>
    <xf numFmtId="2" fontId="4" fillId="14" borderId="1" xfId="0" applyNumberFormat="1" applyFont="1" applyFill="1" applyBorder="1" applyAlignment="1">
      <alignment horizontal="center" vertical="center" wrapText="1"/>
    </xf>
    <xf numFmtId="2" fontId="37" fillId="0" borderId="1" xfId="0" applyNumberFormat="1" applyFont="1" applyBorder="1" applyAlignment="1">
      <alignment horizontal="center" vertical="center" wrapText="1"/>
    </xf>
    <xf numFmtId="0" fontId="30" fillId="15" borderId="7" xfId="0" applyFont="1" applyFill="1" applyBorder="1" applyAlignment="1">
      <alignment vertical="center" wrapText="1"/>
    </xf>
    <xf numFmtId="0" fontId="30" fillId="15" borderId="3" xfId="0" applyFont="1" applyFill="1" applyBorder="1" applyAlignment="1">
      <alignment vertical="center" wrapText="1"/>
    </xf>
    <xf numFmtId="0" fontId="15" fillId="15" borderId="7" xfId="0" applyFont="1" applyFill="1" applyBorder="1" applyAlignment="1">
      <alignment vertical="center" wrapText="1"/>
    </xf>
    <xf numFmtId="0" fontId="15" fillId="15" borderId="3" xfId="0" applyFont="1" applyFill="1" applyBorder="1" applyAlignment="1">
      <alignment vertical="center" wrapText="1"/>
    </xf>
    <xf numFmtId="2" fontId="32" fillId="9" borderId="1" xfId="0" applyNumberFormat="1" applyFont="1" applyFill="1" applyBorder="1" applyAlignment="1">
      <alignment horizontal="center" vertical="center" wrapText="1"/>
    </xf>
    <xf numFmtId="1" fontId="39" fillId="15" borderId="1" xfId="0" applyNumberFormat="1" applyFont="1" applyFill="1" applyBorder="1" applyAlignment="1">
      <alignment horizontal="center" vertical="center"/>
    </xf>
    <xf numFmtId="2" fontId="40" fillId="15"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2" fontId="4" fillId="0"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 fontId="46" fillId="20" borderId="1" xfId="0" applyNumberFormat="1" applyFont="1" applyFill="1" applyBorder="1" applyAlignment="1">
      <alignment horizontal="center" vertical="center"/>
    </xf>
    <xf numFmtId="2" fontId="37" fillId="14" borderId="1" xfId="0" applyNumberFormat="1" applyFont="1" applyFill="1" applyBorder="1" applyAlignment="1">
      <alignment horizontal="center" vertical="center" wrapText="1"/>
    </xf>
    <xf numFmtId="2" fontId="37" fillId="12" borderId="2" xfId="0" applyNumberFormat="1" applyFont="1" applyFill="1" applyBorder="1" applyAlignment="1">
      <alignment horizontal="center" vertical="center" wrapText="1"/>
    </xf>
    <xf numFmtId="2" fontId="37" fillId="13" borderId="2" xfId="0" applyNumberFormat="1" applyFont="1" applyFill="1" applyBorder="1" applyAlignment="1">
      <alignment horizontal="center" vertical="center" wrapText="1"/>
    </xf>
    <xf numFmtId="2" fontId="40" fillId="15"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4" fontId="43"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49"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21" borderId="3" xfId="0" applyNumberFormat="1" applyFont="1" applyFill="1" applyBorder="1" applyAlignment="1">
      <alignment horizontal="center" vertical="center" wrapText="1"/>
    </xf>
    <xf numFmtId="2" fontId="4" fillId="22" borderId="3" xfId="0" applyNumberFormat="1" applyFont="1" applyFill="1" applyBorder="1" applyAlignment="1">
      <alignment horizontal="center" vertical="center" wrapText="1"/>
    </xf>
    <xf numFmtId="2" fontId="4" fillId="23" borderId="1" xfId="0" applyNumberFormat="1" applyFont="1" applyFill="1" applyBorder="1" applyAlignment="1">
      <alignment horizontal="center" vertical="center" wrapText="1"/>
    </xf>
    <xf numFmtId="0" fontId="4" fillId="24" borderId="1" xfId="0" applyNumberFormat="1" applyFont="1" applyFill="1" applyBorder="1" applyAlignment="1">
      <alignment horizontal="center" vertical="center" wrapText="1"/>
    </xf>
    <xf numFmtId="2" fontId="30" fillId="25" borderId="1"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21" borderId="1" xfId="0" applyNumberFormat="1" applyFont="1" applyFill="1" applyBorder="1" applyAlignment="1">
      <alignment horizontal="center" vertical="center" wrapText="1"/>
    </xf>
    <xf numFmtId="166" fontId="47"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2" fontId="40" fillId="15" borderId="0" xfId="0" applyNumberFormat="1" applyFont="1" applyFill="1" applyBorder="1" applyAlignment="1">
      <alignment horizontal="center" vertical="center" textRotation="90"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18" borderId="1" xfId="0" applyFont="1" applyFill="1" applyBorder="1" applyAlignment="1">
      <alignment horizontal="center" vertical="center"/>
    </xf>
    <xf numFmtId="2" fontId="37" fillId="0" borderId="1" xfId="0" applyNumberFormat="1" applyFont="1" applyFill="1" applyBorder="1" applyAlignment="1">
      <alignment horizontal="center" vertical="center" wrapText="1"/>
    </xf>
    <xf numFmtId="2" fontId="37" fillId="23" borderId="1" xfId="0" applyNumberFormat="1" applyFont="1" applyFill="1" applyBorder="1" applyAlignment="1">
      <alignment horizontal="center" vertical="center" wrapText="1"/>
    </xf>
    <xf numFmtId="2" fontId="37" fillId="22" borderId="3" xfId="0" applyNumberFormat="1" applyFont="1" applyFill="1" applyBorder="1" applyAlignment="1">
      <alignment horizontal="center" vertical="center" wrapText="1"/>
    </xf>
    <xf numFmtId="2" fontId="37" fillId="23"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4" fillId="22" borderId="1" xfId="0" applyNumberFormat="1" applyFont="1" applyFill="1" applyBorder="1" applyAlignment="1">
      <alignment horizontal="center" vertical="center" wrapText="1"/>
    </xf>
    <xf numFmtId="2" fontId="4" fillId="23" borderId="3" xfId="0" applyNumberFormat="1" applyFont="1" applyFill="1" applyBorder="1" applyAlignment="1">
      <alignment horizontal="center" vertical="center" wrapText="1"/>
    </xf>
    <xf numFmtId="2" fontId="37" fillId="22" borderId="1" xfId="0" applyNumberFormat="1" applyFont="1" applyFill="1" applyBorder="1" applyAlignment="1">
      <alignment horizontal="center" vertical="center" wrapText="1"/>
    </xf>
    <xf numFmtId="2" fontId="37" fillId="0" borderId="3"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2" fontId="40" fillId="15" borderId="0" xfId="0" applyNumberFormat="1" applyFont="1" applyFill="1" applyBorder="1" applyAlignment="1">
      <alignment horizontal="center" vertical="center" textRotation="90"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2" fontId="4" fillId="13"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7" fillId="0" borderId="1" xfId="0" applyNumberFormat="1" applyFont="1" applyFill="1" applyBorder="1" applyAlignment="1">
      <alignment horizontal="center" vertical="center" wrapText="1"/>
    </xf>
    <xf numFmtId="2" fontId="37" fillId="23" borderId="2" xfId="0" applyNumberFormat="1" applyFont="1" applyFill="1" applyBorder="1" applyAlignment="1">
      <alignment horizontal="center" vertical="center" wrapText="1"/>
    </xf>
    <xf numFmtId="2" fontId="4" fillId="22" borderId="2" xfId="0" applyNumberFormat="1" applyFont="1" applyFill="1" applyBorder="1" applyAlignment="1">
      <alignment horizontal="center" vertical="center" wrapText="1"/>
    </xf>
    <xf numFmtId="2" fontId="40" fillId="15" borderId="0" xfId="0" applyNumberFormat="1" applyFont="1" applyFill="1" applyBorder="1" applyAlignment="1">
      <alignment horizontal="center" vertical="center" textRotation="90" wrapText="1"/>
    </xf>
    <xf numFmtId="0" fontId="4" fillId="0" borderId="1" xfId="0" applyFont="1" applyBorder="1" applyAlignment="1">
      <alignment horizontal="center" vertical="center" wrapText="1"/>
    </xf>
    <xf numFmtId="2" fontId="37" fillId="0" borderId="2"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50" fillId="0"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13" fillId="2" borderId="7"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1" fillId="16" borderId="0" xfId="0" applyFont="1" applyFill="1" applyBorder="1" applyAlignment="1">
      <alignment horizontal="center" vertical="center" wrapText="1"/>
    </xf>
    <xf numFmtId="2" fontId="52" fillId="2" borderId="0" xfId="0" applyNumberFormat="1" applyFont="1" applyFill="1" applyBorder="1" applyAlignment="1">
      <alignment horizontal="center" vertical="center" textRotation="90"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 fillId="0" borderId="8"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5"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2" fontId="40" fillId="15" borderId="0" xfId="0" applyNumberFormat="1" applyFont="1" applyFill="1" applyBorder="1" applyAlignment="1">
      <alignment horizontal="center" vertical="center" textRotation="90"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9" fillId="0" borderId="4" xfId="0" applyNumberFormat="1" applyFont="1" applyBorder="1" applyAlignment="1">
      <alignment horizontal="center" vertical="center" wrapText="1"/>
    </xf>
    <xf numFmtId="0" fontId="29" fillId="0" borderId="9"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50" fillId="0" borderId="4" xfId="0" applyFont="1" applyFill="1" applyBorder="1" applyAlignment="1">
      <alignment horizontal="center" vertical="center"/>
    </xf>
    <xf numFmtId="0" fontId="50" fillId="0" borderId="2" xfId="0" applyFont="1" applyFill="1" applyBorder="1" applyAlignment="1">
      <alignment horizontal="center" vertical="center"/>
    </xf>
    <xf numFmtId="0" fontId="45" fillId="6" borderId="0" xfId="0" applyFont="1" applyFill="1" applyAlignment="1">
      <alignment horizontal="center" vertical="center" wrapText="1"/>
    </xf>
    <xf numFmtId="0" fontId="16" fillId="2" borderId="0" xfId="0" applyNumberFormat="1" applyFont="1" applyFill="1" applyAlignment="1">
      <alignment horizontal="center" vertical="center" wrapText="1"/>
    </xf>
    <xf numFmtId="0" fontId="16" fillId="2" borderId="7" xfId="0" applyNumberFormat="1"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28" fillId="16" borderId="0" xfId="0" applyFont="1" applyFill="1" applyBorder="1" applyAlignment="1">
      <alignment horizontal="center" vertical="center" wrapText="1"/>
    </xf>
    <xf numFmtId="0" fontId="53" fillId="16" borderId="0" xfId="0" applyFont="1" applyFill="1" applyBorder="1" applyAlignment="1">
      <alignment horizontal="center" vertical="center" wrapText="1"/>
    </xf>
    <xf numFmtId="0" fontId="51" fillId="19" borderId="0" xfId="0" applyFont="1" applyFill="1" applyAlignment="1">
      <alignment horizontal="center" vertical="center" wrapText="1"/>
    </xf>
    <xf numFmtId="167" fontId="2" fillId="0" borderId="4" xfId="0" applyNumberFormat="1" applyFont="1" applyFill="1" applyBorder="1" applyAlignment="1">
      <alignment horizontal="center" vertical="center" wrapText="1"/>
    </xf>
    <xf numFmtId="167" fontId="2" fillId="0" borderId="2"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xf numFmtId="0" fontId="38" fillId="0" borderId="4" xfId="0" applyFont="1" applyBorder="1" applyAlignment="1">
      <alignment horizontal="center" vertical="center" wrapText="1"/>
    </xf>
    <xf numFmtId="0" fontId="1" fillId="0" borderId="2" xfId="0" applyFont="1" applyBorder="1" applyAlignment="1">
      <alignment horizontal="center" vertical="center" wrapText="1"/>
    </xf>
    <xf numFmtId="165" fontId="2" fillId="0" borderId="4" xfId="0" applyNumberFormat="1" applyFont="1" applyFill="1" applyBorder="1" applyAlignment="1">
      <alignment horizontal="center" vertical="center" wrapText="1"/>
    </xf>
    <xf numFmtId="0" fontId="0" fillId="0" borderId="9" xfId="0" applyBorder="1"/>
    <xf numFmtId="0" fontId="41" fillId="6" borderId="0" xfId="0" applyFont="1" applyFill="1" applyBorder="1" applyAlignment="1">
      <alignment horizontal="center" vertical="center" textRotation="90" wrapText="1"/>
    </xf>
    <xf numFmtId="0" fontId="44" fillId="6" borderId="0" xfId="0" applyFont="1" applyFill="1" applyBorder="1" applyAlignment="1">
      <alignment horizontal="center" vertical="center" textRotation="90" wrapText="1"/>
    </xf>
    <xf numFmtId="0" fontId="12" fillId="6" borderId="0" xfId="0" applyFont="1" applyFill="1" applyAlignment="1">
      <alignment horizontal="center" vertical="center" wrapText="1"/>
    </xf>
    <xf numFmtId="0" fontId="55" fillId="16" borderId="0" xfId="0" applyFont="1" applyFill="1" applyAlignment="1">
      <alignment horizontal="center" vertical="center" wrapText="1"/>
    </xf>
    <xf numFmtId="0" fontId="4" fillId="0" borderId="1" xfId="0" applyFont="1" applyBorder="1" applyAlignment="1">
      <alignment horizontal="center" vertical="center" wrapText="1"/>
    </xf>
    <xf numFmtId="0" fontId="26" fillId="9" borderId="15"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8" fillId="10" borderId="5"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30" fillId="25" borderId="5" xfId="0" applyFont="1" applyFill="1" applyBorder="1" applyAlignment="1">
      <alignment horizontal="center" vertical="center" wrapText="1"/>
    </xf>
    <xf numFmtId="0" fontId="30" fillId="25" borderId="12" xfId="0" applyFont="1" applyFill="1" applyBorder="1" applyAlignment="1">
      <alignment horizontal="center" vertical="center" wrapText="1"/>
    </xf>
    <xf numFmtId="0" fontId="30" fillId="25" borderId="6" xfId="0" applyFont="1" applyFill="1" applyBorder="1" applyAlignment="1">
      <alignment horizontal="center" vertical="center" wrapText="1"/>
    </xf>
    <xf numFmtId="0" fontId="4" fillId="24" borderId="5" xfId="0" applyNumberFormat="1" applyFont="1" applyFill="1" applyBorder="1" applyAlignment="1">
      <alignment horizontal="center" vertical="center" wrapText="1"/>
    </xf>
    <xf numFmtId="0" fontId="4" fillId="24" borderId="12" xfId="0" applyNumberFormat="1" applyFont="1" applyFill="1" applyBorder="1" applyAlignment="1">
      <alignment horizontal="center" vertical="center" wrapText="1"/>
    </xf>
    <xf numFmtId="0" fontId="4" fillId="24" borderId="6" xfId="0" applyNumberFormat="1" applyFont="1" applyFill="1" applyBorder="1" applyAlignment="1">
      <alignment horizontal="center" vertical="center" wrapText="1"/>
    </xf>
    <xf numFmtId="2" fontId="4" fillId="12" borderId="2" xfId="0" applyNumberFormat="1" applyFont="1" applyFill="1" applyBorder="1" applyAlignment="1">
      <alignment horizontal="center" vertical="center" wrapText="1"/>
    </xf>
    <xf numFmtId="0" fontId="3" fillId="16" borderId="1" xfId="0" applyFont="1" applyFill="1" applyBorder="1" applyAlignment="1">
      <alignment horizontal="center" vertical="center"/>
    </xf>
    <xf numFmtId="2" fontId="18" fillId="0" borderId="8" xfId="0" applyNumberFormat="1" applyFont="1" applyFill="1" applyBorder="1" applyAlignment="1">
      <alignment horizontal="center" vertical="center"/>
    </xf>
    <xf numFmtId="2" fontId="18" fillId="0" borderId="3" xfId="0" applyNumberFormat="1" applyFont="1" applyFill="1" applyBorder="1" applyAlignment="1">
      <alignment horizontal="center" vertical="center"/>
    </xf>
  </cellXfs>
  <cellStyles count="1">
    <cellStyle name="Standard" xfId="0" builtinId="0"/>
  </cellStyles>
  <dxfs count="0"/>
  <tableStyles count="0" defaultTableStyle="TableStyleMedium9" defaultPivotStyle="PivotStyleLight16"/>
  <colors>
    <mruColors>
      <color rgb="FFFFFF66"/>
      <color rgb="FFFF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4</xdr:col>
      <xdr:colOff>420155</xdr:colOff>
      <xdr:row>301</xdr:row>
      <xdr:rowOff>95250</xdr:rowOff>
    </xdr:from>
    <xdr:to>
      <xdr:col>4</xdr:col>
      <xdr:colOff>982130</xdr:colOff>
      <xdr:row>301</xdr:row>
      <xdr:rowOff>390525</xdr:rowOff>
    </xdr:to>
    <xdr:pic>
      <xdr:nvPicPr>
        <xdr:cNvPr id="28205" name="Grafik 7" descr="audi-logo.gif"/>
        <xdr:cNvPicPr>
          <a:picLocks noChangeAspect="1"/>
        </xdr:cNvPicPr>
      </xdr:nvPicPr>
      <xdr:blipFill>
        <a:blip xmlns:r="http://schemas.openxmlformats.org/officeDocument/2006/relationships" r:embed="rId1" cstate="print"/>
        <a:srcRect t="27428" r="36029" b="17720"/>
        <a:stretch>
          <a:fillRect/>
        </a:stretch>
      </xdr:blipFill>
      <xdr:spPr bwMode="auto">
        <a:xfrm>
          <a:off x="1829855" y="42405300"/>
          <a:ext cx="561975" cy="295275"/>
        </a:xfrm>
        <a:prstGeom prst="rect">
          <a:avLst/>
        </a:prstGeom>
        <a:noFill/>
        <a:ln w="9525">
          <a:noFill/>
          <a:miter lim="800000"/>
          <a:headEnd/>
          <a:tailEnd/>
        </a:ln>
      </xdr:spPr>
    </xdr:pic>
    <xdr:clientData/>
  </xdr:twoCellAnchor>
  <xdr:twoCellAnchor editAs="oneCell">
    <xdr:from>
      <xdr:col>4</xdr:col>
      <xdr:colOff>371472</xdr:colOff>
      <xdr:row>304</xdr:row>
      <xdr:rowOff>76200</xdr:rowOff>
    </xdr:from>
    <xdr:to>
      <xdr:col>4</xdr:col>
      <xdr:colOff>990597</xdr:colOff>
      <xdr:row>304</xdr:row>
      <xdr:rowOff>428625</xdr:rowOff>
    </xdr:to>
    <xdr:pic>
      <xdr:nvPicPr>
        <xdr:cNvPr id="28213" name="Grafik 17" descr="chevy_corvette_c6_logo.jpg"/>
        <xdr:cNvPicPr>
          <a:picLocks noChangeAspect="1"/>
        </xdr:cNvPicPr>
      </xdr:nvPicPr>
      <xdr:blipFill>
        <a:blip xmlns:r="http://schemas.openxmlformats.org/officeDocument/2006/relationships" r:embed="rId2" cstate="print"/>
        <a:srcRect/>
        <a:stretch>
          <a:fillRect/>
        </a:stretch>
      </xdr:blipFill>
      <xdr:spPr bwMode="auto">
        <a:xfrm>
          <a:off x="1781172" y="42891075"/>
          <a:ext cx="619125" cy="352425"/>
        </a:xfrm>
        <a:prstGeom prst="rect">
          <a:avLst/>
        </a:prstGeom>
        <a:noFill/>
        <a:ln w="9525">
          <a:noFill/>
          <a:miter lim="800000"/>
          <a:headEnd/>
          <a:tailEnd/>
        </a:ln>
      </xdr:spPr>
    </xdr:pic>
    <xdr:clientData/>
  </xdr:twoCellAnchor>
  <xdr:twoCellAnchor editAs="oneCell">
    <xdr:from>
      <xdr:col>4</xdr:col>
      <xdr:colOff>486830</xdr:colOff>
      <xdr:row>308</xdr:row>
      <xdr:rowOff>47625</xdr:rowOff>
    </xdr:from>
    <xdr:to>
      <xdr:col>4</xdr:col>
      <xdr:colOff>905930</xdr:colOff>
      <xdr:row>308</xdr:row>
      <xdr:rowOff>466725</xdr:rowOff>
    </xdr:to>
    <xdr:pic>
      <xdr:nvPicPr>
        <xdr:cNvPr id="28216" name="Grafik 20" descr="23ddec2ad5.jpg"/>
        <xdr:cNvPicPr>
          <a:picLocks noChangeAspect="1"/>
        </xdr:cNvPicPr>
      </xdr:nvPicPr>
      <xdr:blipFill>
        <a:blip xmlns:r="http://schemas.openxmlformats.org/officeDocument/2006/relationships" r:embed="rId3" cstate="print"/>
        <a:srcRect/>
        <a:stretch>
          <a:fillRect/>
        </a:stretch>
      </xdr:blipFill>
      <xdr:spPr bwMode="auto">
        <a:xfrm>
          <a:off x="1896530" y="43367325"/>
          <a:ext cx="419100" cy="419100"/>
        </a:xfrm>
        <a:prstGeom prst="rect">
          <a:avLst/>
        </a:prstGeom>
        <a:noFill/>
        <a:ln w="9525">
          <a:noFill/>
          <a:miter lim="800000"/>
          <a:headEnd/>
          <a:tailEnd/>
        </a:ln>
      </xdr:spPr>
    </xdr:pic>
    <xdr:clientData/>
  </xdr:twoCellAnchor>
  <xdr:twoCellAnchor editAs="oneCell">
    <xdr:from>
      <xdr:col>4</xdr:col>
      <xdr:colOff>200016</xdr:colOff>
      <xdr:row>307</xdr:row>
      <xdr:rowOff>84668</xdr:rowOff>
    </xdr:from>
    <xdr:to>
      <xdr:col>4</xdr:col>
      <xdr:colOff>1171566</xdr:colOff>
      <xdr:row>307</xdr:row>
      <xdr:rowOff>427949</xdr:rowOff>
    </xdr:to>
    <xdr:pic>
      <xdr:nvPicPr>
        <xdr:cNvPr id="22" name="Grafik 21" descr="Logo.jpg"/>
        <xdr:cNvPicPr>
          <a:picLocks noChangeAspect="1"/>
        </xdr:cNvPicPr>
      </xdr:nvPicPr>
      <xdr:blipFill>
        <a:blip xmlns:r="http://schemas.openxmlformats.org/officeDocument/2006/relationships" r:embed="rId4" cstate="print"/>
        <a:stretch>
          <a:fillRect/>
        </a:stretch>
      </xdr:blipFill>
      <xdr:spPr>
        <a:xfrm>
          <a:off x="1609716" y="43909193"/>
          <a:ext cx="971550" cy="343281"/>
        </a:xfrm>
        <a:prstGeom prst="rect">
          <a:avLst/>
        </a:prstGeom>
      </xdr:spPr>
    </xdr:pic>
    <xdr:clientData/>
  </xdr:twoCellAnchor>
  <xdr:twoCellAnchor editAs="oneCell">
    <xdr:from>
      <xdr:col>4</xdr:col>
      <xdr:colOff>368300</xdr:colOff>
      <xdr:row>309</xdr:row>
      <xdr:rowOff>158750</xdr:rowOff>
    </xdr:from>
    <xdr:to>
      <xdr:col>4</xdr:col>
      <xdr:colOff>1025525</xdr:colOff>
      <xdr:row>309</xdr:row>
      <xdr:rowOff>358775</xdr:rowOff>
    </xdr:to>
    <xdr:pic>
      <xdr:nvPicPr>
        <xdr:cNvPr id="23" name="Grafik 21" descr="McLaren-logo.jpg"/>
        <xdr:cNvPicPr>
          <a:picLocks noChangeAspect="1"/>
        </xdr:cNvPicPr>
      </xdr:nvPicPr>
      <xdr:blipFill>
        <a:blip xmlns:r="http://schemas.openxmlformats.org/officeDocument/2006/relationships" r:embed="rId5" cstate="print"/>
        <a:srcRect/>
        <a:stretch>
          <a:fillRect/>
        </a:stretch>
      </xdr:blipFill>
      <xdr:spPr bwMode="auto">
        <a:xfrm>
          <a:off x="1778000" y="46002575"/>
          <a:ext cx="657225" cy="200025"/>
        </a:xfrm>
        <a:prstGeom prst="rect">
          <a:avLst/>
        </a:prstGeom>
        <a:noFill/>
        <a:ln w="9525">
          <a:noFill/>
          <a:miter lim="800000"/>
          <a:headEnd/>
          <a:tailEnd/>
        </a:ln>
      </xdr:spPr>
    </xdr:pic>
    <xdr:clientData/>
  </xdr:twoCellAnchor>
  <xdr:twoCellAnchor editAs="oneCell">
    <xdr:from>
      <xdr:col>4</xdr:col>
      <xdr:colOff>523875</xdr:colOff>
      <xdr:row>305</xdr:row>
      <xdr:rowOff>47625</xdr:rowOff>
    </xdr:from>
    <xdr:to>
      <xdr:col>4</xdr:col>
      <xdr:colOff>923925</xdr:colOff>
      <xdr:row>305</xdr:row>
      <xdr:rowOff>457200</xdr:rowOff>
    </xdr:to>
    <xdr:pic>
      <xdr:nvPicPr>
        <xdr:cNvPr id="8" name="Grafik 15" descr="Mercedes-Benz-India-Logo.jpg"/>
        <xdr:cNvPicPr>
          <a:picLocks noChangeAspect="1"/>
        </xdr:cNvPicPr>
      </xdr:nvPicPr>
      <xdr:blipFill>
        <a:blip xmlns:r="http://schemas.openxmlformats.org/officeDocument/2006/relationships" r:embed="rId6" cstate="print"/>
        <a:srcRect/>
        <a:stretch>
          <a:fillRect/>
        </a:stretch>
      </xdr:blipFill>
      <xdr:spPr bwMode="auto">
        <a:xfrm>
          <a:off x="1933575" y="46396275"/>
          <a:ext cx="400050" cy="409575"/>
        </a:xfrm>
        <a:prstGeom prst="rect">
          <a:avLst/>
        </a:prstGeom>
        <a:noFill/>
        <a:ln w="9525">
          <a:noFill/>
          <a:miter lim="800000"/>
          <a:headEnd/>
          <a:tailEnd/>
        </a:ln>
      </xdr:spPr>
    </xdr:pic>
    <xdr:clientData/>
  </xdr:twoCellAnchor>
  <xdr:twoCellAnchor editAs="oneCell">
    <xdr:from>
      <xdr:col>4</xdr:col>
      <xdr:colOff>542925</xdr:colOff>
      <xdr:row>306</xdr:row>
      <xdr:rowOff>57150</xdr:rowOff>
    </xdr:from>
    <xdr:to>
      <xdr:col>4</xdr:col>
      <xdr:colOff>800100</xdr:colOff>
      <xdr:row>306</xdr:row>
      <xdr:rowOff>457200</xdr:rowOff>
    </xdr:to>
    <xdr:pic>
      <xdr:nvPicPr>
        <xdr:cNvPr id="9" name="Grafik 12" descr="Ferrari-Logo.jpg"/>
        <xdr:cNvPicPr>
          <a:picLocks noChangeAspect="1"/>
        </xdr:cNvPicPr>
      </xdr:nvPicPr>
      <xdr:blipFill>
        <a:blip xmlns:r="http://schemas.openxmlformats.org/officeDocument/2006/relationships" r:embed="rId7" cstate="print"/>
        <a:srcRect/>
        <a:stretch>
          <a:fillRect/>
        </a:stretch>
      </xdr:blipFill>
      <xdr:spPr bwMode="auto">
        <a:xfrm>
          <a:off x="1952625" y="44891325"/>
          <a:ext cx="257175" cy="400050"/>
        </a:xfrm>
        <a:prstGeom prst="rect">
          <a:avLst/>
        </a:prstGeom>
        <a:noFill/>
        <a:ln w="9525">
          <a:noFill/>
          <a:miter lim="800000"/>
          <a:headEnd/>
          <a:tailEnd/>
        </a:ln>
      </xdr:spPr>
    </xdr:pic>
    <xdr:clientData/>
  </xdr:twoCellAnchor>
  <xdr:twoCellAnchor editAs="oneCell">
    <xdr:from>
      <xdr:col>4</xdr:col>
      <xdr:colOff>352425</xdr:colOff>
      <xdr:row>303</xdr:row>
      <xdr:rowOff>142875</xdr:rowOff>
    </xdr:from>
    <xdr:to>
      <xdr:col>4</xdr:col>
      <xdr:colOff>971550</xdr:colOff>
      <xdr:row>303</xdr:row>
      <xdr:rowOff>381000</xdr:rowOff>
    </xdr:to>
    <xdr:pic>
      <xdr:nvPicPr>
        <xdr:cNvPr id="10" name="qZQ8bGrADwXxPM:" descr="http://t0.gstatic.com/images?q=tbn:ANd9GcQJ502Is2Alqda5HMLJ57RMqAmtXb6kbAnAJultrnmhMFQWqKPgVuQbL5U"/>
        <xdr:cNvPicPr>
          <a:picLocks noChangeAspect="1" noChangeArrowheads="1"/>
        </xdr:cNvPicPr>
      </xdr:nvPicPr>
      <xdr:blipFill>
        <a:blip xmlns:r="http://schemas.openxmlformats.org/officeDocument/2006/relationships" r:embed="rId8" cstate="print"/>
        <a:srcRect b="13033"/>
        <a:stretch>
          <a:fillRect/>
        </a:stretch>
      </xdr:blipFill>
      <xdr:spPr bwMode="auto">
        <a:xfrm>
          <a:off x="1762125" y="45481875"/>
          <a:ext cx="619125" cy="238125"/>
        </a:xfrm>
        <a:prstGeom prst="rect">
          <a:avLst/>
        </a:prstGeom>
        <a:noFill/>
        <a:ln w="9525">
          <a:noFill/>
          <a:miter lim="800000"/>
          <a:headEnd/>
          <a:tailEnd/>
        </a:ln>
      </xdr:spPr>
    </xdr:pic>
    <xdr:clientData/>
  </xdr:twoCellAnchor>
  <xdr:twoCellAnchor editAs="oneCell">
    <xdr:from>
      <xdr:col>4</xdr:col>
      <xdr:colOff>485775</xdr:colOff>
      <xdr:row>310</xdr:row>
      <xdr:rowOff>28575</xdr:rowOff>
    </xdr:from>
    <xdr:to>
      <xdr:col>4</xdr:col>
      <xdr:colOff>942975</xdr:colOff>
      <xdr:row>310</xdr:row>
      <xdr:rowOff>485775</xdr:rowOff>
    </xdr:to>
    <xdr:pic>
      <xdr:nvPicPr>
        <xdr:cNvPr id="11" name="Grafik 23" descr="b-386176-alpina_logo.jpg"/>
        <xdr:cNvPicPr>
          <a:picLocks noChangeAspect="1"/>
        </xdr:cNvPicPr>
      </xdr:nvPicPr>
      <xdr:blipFill>
        <a:blip xmlns:r="http://schemas.openxmlformats.org/officeDocument/2006/relationships" r:embed="rId9" cstate="print"/>
        <a:srcRect/>
        <a:stretch>
          <a:fillRect/>
        </a:stretch>
      </xdr:blipFill>
      <xdr:spPr bwMode="auto">
        <a:xfrm>
          <a:off x="1905000" y="66046350"/>
          <a:ext cx="457200"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sheetPr>
    <tabColor indexed="10"/>
  </sheetPr>
  <dimension ref="A1:Z329"/>
  <sheetViews>
    <sheetView showZeros="0" tabSelected="1" topLeftCell="A271" zoomScale="90" zoomScaleNormal="90" workbookViewId="0">
      <selection activeCell="N30" sqref="N30"/>
    </sheetView>
  </sheetViews>
  <sheetFormatPr baseColWidth="10" defaultRowHeight="18" customHeight="1"/>
  <cols>
    <col min="1" max="1" width="2.7109375" style="24" customWidth="1"/>
    <col min="2" max="2" width="5.7109375" style="24" customWidth="1"/>
    <col min="3" max="3" width="5.7109375" style="16" customWidth="1"/>
    <col min="4" max="4" width="7.28515625" style="4" customWidth="1"/>
    <col min="5" max="5" width="20.7109375" style="4" customWidth="1"/>
    <col min="6" max="7" width="10.7109375" style="5" customWidth="1"/>
    <col min="8" max="10" width="8.7109375" style="5" customWidth="1"/>
    <col min="11" max="14" width="8.7109375" style="14" customWidth="1"/>
    <col min="15" max="24" width="8.7109375" style="2" customWidth="1"/>
    <col min="25" max="25" width="3.7109375" style="2" customWidth="1"/>
    <col min="26" max="26" width="4.7109375" style="2" customWidth="1"/>
    <col min="27" max="27" width="8.28515625" style="2" bestFit="1" customWidth="1"/>
    <col min="28" max="28" width="8.7109375" style="2" bestFit="1" customWidth="1"/>
    <col min="29" max="29" width="8.140625" style="2" bestFit="1" customWidth="1"/>
    <col min="30" max="30" width="8.7109375" style="2" bestFit="1" customWidth="1"/>
    <col min="31" max="31" width="8.140625" style="2" bestFit="1" customWidth="1"/>
    <col min="32" max="32" width="8.7109375" style="2" bestFit="1" customWidth="1"/>
    <col min="33" max="33" width="8.140625" style="2" bestFit="1" customWidth="1"/>
    <col min="34" max="34" width="8.7109375" style="2" bestFit="1" customWidth="1"/>
    <col min="35" max="35" width="8.140625" style="2" bestFit="1" customWidth="1"/>
    <col min="36" max="36" width="8.7109375" style="2" bestFit="1" customWidth="1"/>
    <col min="37" max="16384" width="11.42578125" style="2"/>
  </cols>
  <sheetData>
    <row r="1" spans="1:26" ht="9.9499999999999993" customHeight="1">
      <c r="A1" s="23"/>
      <c r="B1" s="23"/>
      <c r="C1" s="15"/>
      <c r="D1" s="10"/>
      <c r="E1" s="10"/>
      <c r="F1" s="10"/>
      <c r="G1" s="10"/>
      <c r="H1" s="10"/>
      <c r="I1" s="10"/>
      <c r="J1" s="10"/>
      <c r="K1" s="12"/>
      <c r="L1" s="12"/>
      <c r="M1" s="12"/>
      <c r="N1" s="12"/>
      <c r="O1" s="10"/>
      <c r="P1" s="10"/>
      <c r="Q1" s="10"/>
      <c r="R1" s="10"/>
      <c r="S1" s="10"/>
      <c r="T1" s="10"/>
      <c r="U1" s="10"/>
      <c r="V1" s="10"/>
      <c r="W1" s="25"/>
      <c r="X1" s="25"/>
      <c r="Y1" s="25"/>
    </row>
    <row r="2" spans="1:26" ht="41.25" customHeight="1">
      <c r="A2" s="23"/>
      <c r="B2" s="179" t="s">
        <v>139</v>
      </c>
      <c r="C2" s="179"/>
      <c r="D2" s="179"/>
      <c r="E2" s="178" t="s">
        <v>107</v>
      </c>
      <c r="F2" s="178"/>
      <c r="G2" s="178"/>
      <c r="H2" s="178"/>
      <c r="I2" s="178"/>
      <c r="J2" s="178"/>
      <c r="K2" s="178"/>
      <c r="L2" s="178"/>
      <c r="M2" s="178"/>
      <c r="N2" s="178"/>
      <c r="O2" s="178"/>
      <c r="P2" s="178"/>
      <c r="Q2" s="178"/>
      <c r="R2" s="178"/>
      <c r="S2" s="154" t="s">
        <v>58</v>
      </c>
      <c r="T2" s="154"/>
      <c r="U2" s="154"/>
      <c r="V2" s="25"/>
      <c r="W2" s="25"/>
      <c r="X2" s="25"/>
      <c r="Y2" s="25"/>
    </row>
    <row r="3" spans="1:26" ht="9.9499999999999993" customHeight="1">
      <c r="A3" s="23"/>
      <c r="B3" s="23"/>
      <c r="C3" s="15"/>
      <c r="D3" s="10"/>
      <c r="E3" s="10"/>
      <c r="F3" s="10"/>
      <c r="G3" s="10"/>
      <c r="H3" s="10"/>
      <c r="I3" s="10"/>
      <c r="J3" s="10"/>
      <c r="K3" s="13"/>
      <c r="L3" s="13"/>
      <c r="M3" s="13"/>
      <c r="N3" s="13"/>
      <c r="O3" s="10"/>
      <c r="P3" s="25"/>
      <c r="Q3" s="25"/>
      <c r="R3" s="25"/>
      <c r="S3" s="25"/>
      <c r="T3" s="25"/>
      <c r="U3" s="25"/>
      <c r="V3" s="25"/>
      <c r="W3" s="25"/>
      <c r="X3" s="25"/>
      <c r="Y3" s="25"/>
    </row>
    <row r="4" spans="1:26" s="26" customFormat="1" ht="26.25" customHeight="1">
      <c r="A4" s="23"/>
      <c r="B4" s="176" t="s">
        <v>30</v>
      </c>
      <c r="C4" s="54"/>
      <c r="D4" s="54"/>
      <c r="E4" s="54"/>
      <c r="F4" s="54"/>
      <c r="G4" s="54"/>
      <c r="H4" s="55"/>
      <c r="I4" s="181" t="s">
        <v>16</v>
      </c>
      <c r="J4" s="182"/>
      <c r="K4" s="182"/>
      <c r="L4" s="182"/>
      <c r="M4" s="182"/>
      <c r="N4" s="182"/>
      <c r="O4" s="182"/>
      <c r="P4" s="182"/>
      <c r="Q4" s="182"/>
      <c r="R4" s="182"/>
      <c r="S4" s="182"/>
      <c r="T4" s="182"/>
      <c r="U4" s="182"/>
      <c r="V4" s="182"/>
      <c r="W4" s="182"/>
      <c r="X4" s="182"/>
      <c r="Y4" s="23"/>
      <c r="Z4" s="2"/>
    </row>
    <row r="5" spans="1:26" ht="18" customHeight="1">
      <c r="A5" s="23"/>
      <c r="B5" s="176"/>
      <c r="C5" s="186" t="s">
        <v>1</v>
      </c>
      <c r="D5" s="187"/>
      <c r="E5" s="183" t="s">
        <v>6</v>
      </c>
      <c r="F5" s="192" t="s">
        <v>164</v>
      </c>
      <c r="G5" s="195" t="s">
        <v>8</v>
      </c>
      <c r="H5" s="198" t="s">
        <v>38</v>
      </c>
      <c r="I5" s="170" t="s">
        <v>24</v>
      </c>
      <c r="J5" s="173"/>
      <c r="K5" s="170" t="s">
        <v>25</v>
      </c>
      <c r="L5" s="171"/>
      <c r="M5" s="172" t="s">
        <v>33</v>
      </c>
      <c r="N5" s="171"/>
      <c r="O5" s="170" t="s">
        <v>32</v>
      </c>
      <c r="P5" s="171"/>
      <c r="Q5" s="170" t="s">
        <v>31</v>
      </c>
      <c r="R5" s="171"/>
      <c r="S5" s="172" t="s">
        <v>46</v>
      </c>
      <c r="T5" s="171"/>
      <c r="U5" s="170" t="s">
        <v>45</v>
      </c>
      <c r="V5" s="171"/>
      <c r="W5" s="170" t="s">
        <v>100</v>
      </c>
      <c r="X5" s="171"/>
      <c r="Y5" s="23"/>
    </row>
    <row r="6" spans="1:26" ht="18" customHeight="1">
      <c r="A6" s="23"/>
      <c r="B6" s="176"/>
      <c r="C6" s="188"/>
      <c r="D6" s="189"/>
      <c r="E6" s="184"/>
      <c r="F6" s="193"/>
      <c r="G6" s="196"/>
      <c r="H6" s="199"/>
      <c r="I6" s="174">
        <v>42350</v>
      </c>
      <c r="J6" s="175"/>
      <c r="K6" s="175"/>
      <c r="L6" s="171"/>
      <c r="M6" s="174">
        <v>42378</v>
      </c>
      <c r="N6" s="175"/>
      <c r="O6" s="175"/>
      <c r="P6" s="171"/>
      <c r="Q6" s="174">
        <v>42420</v>
      </c>
      <c r="R6" s="175"/>
      <c r="S6" s="175"/>
      <c r="T6" s="171"/>
      <c r="U6" s="174">
        <v>42441</v>
      </c>
      <c r="V6" s="175"/>
      <c r="W6" s="175"/>
      <c r="X6" s="171"/>
      <c r="Y6" s="23"/>
    </row>
    <row r="7" spans="1:26" ht="18" customHeight="1">
      <c r="A7" s="23"/>
      <c r="B7" s="176"/>
      <c r="C7" s="190"/>
      <c r="D7" s="191"/>
      <c r="E7" s="185"/>
      <c r="F7" s="194"/>
      <c r="G7" s="197"/>
      <c r="H7" s="200"/>
      <c r="I7" s="74" t="s">
        <v>84</v>
      </c>
      <c r="J7" s="73" t="s">
        <v>4</v>
      </c>
      <c r="K7" s="84" t="s">
        <v>96</v>
      </c>
      <c r="L7" s="73" t="s">
        <v>4</v>
      </c>
      <c r="M7" s="84" t="s">
        <v>96</v>
      </c>
      <c r="N7" s="73" t="s">
        <v>4</v>
      </c>
      <c r="O7" s="84" t="s">
        <v>96</v>
      </c>
      <c r="P7" s="73" t="s">
        <v>4</v>
      </c>
      <c r="Q7" s="84" t="s">
        <v>96</v>
      </c>
      <c r="R7" s="73" t="s">
        <v>4</v>
      </c>
      <c r="S7" s="84" t="s">
        <v>96</v>
      </c>
      <c r="T7" s="73" t="s">
        <v>4</v>
      </c>
      <c r="U7" s="84" t="s">
        <v>96</v>
      </c>
      <c r="V7" s="73" t="s">
        <v>4</v>
      </c>
      <c r="W7" s="84" t="s">
        <v>96</v>
      </c>
      <c r="X7" s="73" t="s">
        <v>4</v>
      </c>
      <c r="Y7" s="23"/>
    </row>
    <row r="8" spans="1:26" ht="20.100000000000001" customHeight="1">
      <c r="A8" s="23"/>
      <c r="B8" s="176"/>
      <c r="C8" s="20" t="s">
        <v>39</v>
      </c>
      <c r="D8" s="3">
        <v>1</v>
      </c>
      <c r="E8" s="1" t="s">
        <v>66</v>
      </c>
      <c r="F8" s="39">
        <f>G8-L8-T8</f>
        <v>609.79999999999984</v>
      </c>
      <c r="G8" s="81">
        <f t="shared" ref="G8:G20" si="0">J8+L8+N8+P8+X8+R8+T8+V8+H8</f>
        <v>797.52999999999986</v>
      </c>
      <c r="H8" s="80">
        <v>12</v>
      </c>
      <c r="I8" s="75">
        <v>119</v>
      </c>
      <c r="J8" s="83">
        <v>100</v>
      </c>
      <c r="K8" s="85" t="s">
        <v>103</v>
      </c>
      <c r="L8" s="97">
        <v>98.58</v>
      </c>
      <c r="M8" s="85" t="s">
        <v>128</v>
      </c>
      <c r="N8" s="95">
        <v>99.72</v>
      </c>
      <c r="O8" s="85" t="s">
        <v>134</v>
      </c>
      <c r="P8" s="83">
        <v>100</v>
      </c>
      <c r="Q8" s="85" t="s">
        <v>150</v>
      </c>
      <c r="R8" s="79">
        <v>98.66</v>
      </c>
      <c r="S8" s="106" t="s">
        <v>163</v>
      </c>
      <c r="T8" s="90">
        <v>89.15</v>
      </c>
      <c r="U8" s="85" t="s">
        <v>172</v>
      </c>
      <c r="V8" s="95">
        <v>99.42</v>
      </c>
      <c r="W8" s="113" t="s">
        <v>179</v>
      </c>
      <c r="X8" s="83">
        <v>100</v>
      </c>
      <c r="Y8" s="23"/>
    </row>
    <row r="9" spans="1:26" ht="20.100000000000001" customHeight="1">
      <c r="A9" s="23"/>
      <c r="B9" s="176"/>
      <c r="C9" s="21" t="s">
        <v>9</v>
      </c>
      <c r="D9" s="3">
        <v>2</v>
      </c>
      <c r="E9" s="1" t="s">
        <v>67</v>
      </c>
      <c r="F9" s="39">
        <f>G9</f>
        <v>607.42000000000007</v>
      </c>
      <c r="G9" s="81">
        <f t="shared" si="0"/>
        <v>607.42000000000007</v>
      </c>
      <c r="H9" s="80">
        <v>9</v>
      </c>
      <c r="I9" s="75">
        <v>114</v>
      </c>
      <c r="J9" s="95">
        <v>99.22</v>
      </c>
      <c r="K9" s="85" t="s">
        <v>102</v>
      </c>
      <c r="L9" s="83">
        <v>100</v>
      </c>
      <c r="M9" s="85" t="s">
        <v>108</v>
      </c>
      <c r="N9" s="83">
        <v>100</v>
      </c>
      <c r="O9" s="85" t="s">
        <v>133</v>
      </c>
      <c r="P9" s="79">
        <v>99.2</v>
      </c>
      <c r="Q9" s="85" t="s">
        <v>146</v>
      </c>
      <c r="R9" s="83">
        <v>100</v>
      </c>
      <c r="S9" s="85" t="s">
        <v>158</v>
      </c>
      <c r="T9" s="83">
        <v>100</v>
      </c>
      <c r="U9" s="85" t="s">
        <v>165</v>
      </c>
      <c r="V9" s="94"/>
      <c r="W9" s="85"/>
      <c r="X9" s="38"/>
      <c r="Y9" s="23"/>
    </row>
    <row r="10" spans="1:26" ht="20.100000000000001" customHeight="1">
      <c r="A10" s="23"/>
      <c r="B10" s="176"/>
      <c r="C10" s="19" t="s">
        <v>7</v>
      </c>
      <c r="D10" s="3">
        <v>3</v>
      </c>
      <c r="E10" s="1" t="s">
        <v>72</v>
      </c>
      <c r="F10" s="39">
        <f>G10-L10-J10</f>
        <v>604.86000000000013</v>
      </c>
      <c r="G10" s="81">
        <f t="shared" si="0"/>
        <v>800.03000000000009</v>
      </c>
      <c r="H10" s="80">
        <v>12</v>
      </c>
      <c r="I10" s="75">
        <v>112</v>
      </c>
      <c r="J10" s="91">
        <v>97.73</v>
      </c>
      <c r="K10" s="85" t="s">
        <v>104</v>
      </c>
      <c r="L10" s="91">
        <v>97.44</v>
      </c>
      <c r="M10" s="85" t="s">
        <v>131</v>
      </c>
      <c r="N10" s="42">
        <v>98.57</v>
      </c>
      <c r="O10" s="85" t="s">
        <v>135</v>
      </c>
      <c r="P10" s="42">
        <v>99.06</v>
      </c>
      <c r="Q10" s="85" t="s">
        <v>149</v>
      </c>
      <c r="R10" s="42">
        <v>98.47</v>
      </c>
      <c r="S10" s="85" t="s">
        <v>159</v>
      </c>
      <c r="T10" s="79">
        <v>98.2</v>
      </c>
      <c r="U10" s="85" t="s">
        <v>170</v>
      </c>
      <c r="V10" s="83">
        <v>100</v>
      </c>
      <c r="W10" s="112" t="s">
        <v>185</v>
      </c>
      <c r="X10" s="42">
        <v>98.56</v>
      </c>
      <c r="Y10" s="23"/>
    </row>
    <row r="11" spans="1:26" ht="20.100000000000001" customHeight="1">
      <c r="A11" s="23"/>
      <c r="B11" s="176"/>
      <c r="C11" s="19" t="s">
        <v>7</v>
      </c>
      <c r="D11" s="3">
        <v>4</v>
      </c>
      <c r="E11" s="1" t="s">
        <v>112</v>
      </c>
      <c r="F11" s="39">
        <f>G11</f>
        <v>603.75</v>
      </c>
      <c r="G11" s="81">
        <f t="shared" si="0"/>
        <v>603.75</v>
      </c>
      <c r="H11" s="80">
        <v>9</v>
      </c>
      <c r="I11" s="75"/>
      <c r="J11" s="42"/>
      <c r="K11" s="85"/>
      <c r="L11" s="42"/>
      <c r="M11" s="85" t="s">
        <v>122</v>
      </c>
      <c r="N11" s="79">
        <v>99.13</v>
      </c>
      <c r="O11" s="85" t="s">
        <v>136</v>
      </c>
      <c r="P11" s="95">
        <v>99.98</v>
      </c>
      <c r="Q11" s="85" t="s">
        <v>148</v>
      </c>
      <c r="R11" s="95">
        <v>99.27</v>
      </c>
      <c r="S11" s="85" t="s">
        <v>160</v>
      </c>
      <c r="T11" s="105">
        <v>98.05</v>
      </c>
      <c r="U11" s="85" t="s">
        <v>173</v>
      </c>
      <c r="V11" s="42">
        <v>98.63</v>
      </c>
      <c r="W11" s="112" t="s">
        <v>187</v>
      </c>
      <c r="X11" s="95">
        <v>99.69</v>
      </c>
      <c r="Y11" s="23"/>
    </row>
    <row r="12" spans="1:26" ht="20.100000000000001" customHeight="1">
      <c r="A12" s="23"/>
      <c r="B12" s="176"/>
      <c r="C12" s="20" t="s">
        <v>39</v>
      </c>
      <c r="D12" s="3">
        <v>5</v>
      </c>
      <c r="E12" s="1" t="s">
        <v>52</v>
      </c>
      <c r="F12" s="39">
        <f>G12-L12-R12</f>
        <v>597.09999999999991</v>
      </c>
      <c r="G12" s="81">
        <f t="shared" si="0"/>
        <v>771.8599999999999</v>
      </c>
      <c r="H12" s="80">
        <v>12</v>
      </c>
      <c r="I12" s="75">
        <v>111</v>
      </c>
      <c r="J12" s="42">
        <v>96.06</v>
      </c>
      <c r="K12" s="85">
        <v>110</v>
      </c>
      <c r="L12" s="90">
        <v>80.709999999999994</v>
      </c>
      <c r="M12" s="85" t="s">
        <v>109</v>
      </c>
      <c r="N12" s="42">
        <v>96.15</v>
      </c>
      <c r="O12" s="85" t="s">
        <v>143</v>
      </c>
      <c r="P12" s="42">
        <v>98.26</v>
      </c>
      <c r="Q12" s="85" t="s">
        <v>132</v>
      </c>
      <c r="R12" s="90">
        <v>94.05</v>
      </c>
      <c r="S12" s="85" t="s">
        <v>157</v>
      </c>
      <c r="T12" s="105">
        <v>96.74</v>
      </c>
      <c r="U12" s="85" t="s">
        <v>127</v>
      </c>
      <c r="V12" s="79">
        <v>99.12</v>
      </c>
      <c r="W12" s="112" t="s">
        <v>186</v>
      </c>
      <c r="X12" s="42">
        <v>98.77</v>
      </c>
      <c r="Y12" s="23"/>
    </row>
    <row r="13" spans="1:26" ht="20.100000000000001" customHeight="1">
      <c r="A13" s="23"/>
      <c r="B13" s="176"/>
      <c r="C13" s="21" t="s">
        <v>9</v>
      </c>
      <c r="D13" s="3">
        <v>6</v>
      </c>
      <c r="E13" s="1" t="s">
        <v>73</v>
      </c>
      <c r="F13" s="39">
        <f>G13-V13-L13</f>
        <v>593.93999999999983</v>
      </c>
      <c r="G13" s="81">
        <f t="shared" si="0"/>
        <v>775.87999999999988</v>
      </c>
      <c r="H13" s="80">
        <v>12</v>
      </c>
      <c r="I13" s="75">
        <v>6</v>
      </c>
      <c r="J13" s="42">
        <v>94.17</v>
      </c>
      <c r="K13" s="85">
        <v>114</v>
      </c>
      <c r="L13" s="90">
        <v>90.71</v>
      </c>
      <c r="M13" s="85" t="s">
        <v>110</v>
      </c>
      <c r="N13" s="42">
        <v>95.57</v>
      </c>
      <c r="O13" s="85" t="s">
        <v>132</v>
      </c>
      <c r="P13" s="42">
        <v>97.26</v>
      </c>
      <c r="Q13" s="85" t="s">
        <v>127</v>
      </c>
      <c r="R13" s="42">
        <v>97.85</v>
      </c>
      <c r="S13" s="85" t="s">
        <v>145</v>
      </c>
      <c r="T13" s="105">
        <v>98.07</v>
      </c>
      <c r="U13" s="85" t="s">
        <v>132</v>
      </c>
      <c r="V13" s="90">
        <v>91.23</v>
      </c>
      <c r="W13" s="85" t="s">
        <v>124</v>
      </c>
      <c r="X13" s="79">
        <v>99.02</v>
      </c>
      <c r="Y13" s="23"/>
    </row>
    <row r="14" spans="1:26" ht="20.100000000000001" customHeight="1">
      <c r="A14" s="23"/>
      <c r="B14" s="176"/>
      <c r="C14" s="19" t="s">
        <v>7</v>
      </c>
      <c r="D14" s="3">
        <v>7</v>
      </c>
      <c r="E14" s="1" t="s">
        <v>85</v>
      </c>
      <c r="F14" s="39">
        <f>G14-L14-J14</f>
        <v>589.31999999999994</v>
      </c>
      <c r="G14" s="81">
        <f t="shared" si="0"/>
        <v>775.39</v>
      </c>
      <c r="H14" s="80">
        <v>12</v>
      </c>
      <c r="I14" s="75">
        <v>115</v>
      </c>
      <c r="J14" s="90">
        <v>93.76</v>
      </c>
      <c r="K14" s="85">
        <v>112</v>
      </c>
      <c r="L14" s="90">
        <v>92.31</v>
      </c>
      <c r="M14" s="85" t="s">
        <v>121</v>
      </c>
      <c r="N14" s="42">
        <v>94.28</v>
      </c>
      <c r="O14" s="85" t="s">
        <v>130</v>
      </c>
      <c r="P14" s="42">
        <v>97.11</v>
      </c>
      <c r="Q14" s="85" t="s">
        <v>145</v>
      </c>
      <c r="R14" s="42">
        <v>97.31</v>
      </c>
      <c r="S14" s="85" t="s">
        <v>122</v>
      </c>
      <c r="T14" s="105">
        <v>96.65</v>
      </c>
      <c r="U14" s="85" t="s">
        <v>169</v>
      </c>
      <c r="V14" s="42">
        <v>96.16</v>
      </c>
      <c r="W14" s="85" t="s">
        <v>177</v>
      </c>
      <c r="X14" s="42">
        <v>95.81</v>
      </c>
      <c r="Y14" s="23"/>
    </row>
    <row r="15" spans="1:26" ht="20.100000000000001" customHeight="1">
      <c r="A15" s="23"/>
      <c r="B15" s="176"/>
      <c r="C15" s="19" t="s">
        <v>7</v>
      </c>
      <c r="D15" s="3">
        <v>8</v>
      </c>
      <c r="E15" s="1" t="s">
        <v>74</v>
      </c>
      <c r="F15" s="39">
        <f>G15-L15-N15</f>
        <v>583.66</v>
      </c>
      <c r="G15" s="81">
        <f t="shared" si="0"/>
        <v>767.86</v>
      </c>
      <c r="H15" s="80">
        <v>12</v>
      </c>
      <c r="I15" s="75">
        <v>24</v>
      </c>
      <c r="J15" s="42">
        <v>94.51</v>
      </c>
      <c r="K15" s="85">
        <v>115</v>
      </c>
      <c r="L15" s="90">
        <v>90.71</v>
      </c>
      <c r="M15" s="85" t="s">
        <v>130</v>
      </c>
      <c r="N15" s="90">
        <v>93.49</v>
      </c>
      <c r="O15" s="85" t="s">
        <v>129</v>
      </c>
      <c r="P15" s="42">
        <v>93.76</v>
      </c>
      <c r="Q15" s="85" t="s">
        <v>147</v>
      </c>
      <c r="R15" s="42">
        <v>96.89</v>
      </c>
      <c r="S15" s="85" t="s">
        <v>132</v>
      </c>
      <c r="T15" s="105">
        <v>95.07</v>
      </c>
      <c r="U15" s="85" t="s">
        <v>124</v>
      </c>
      <c r="V15" s="42">
        <v>95.83</v>
      </c>
      <c r="W15" s="85" t="s">
        <v>143</v>
      </c>
      <c r="X15" s="42">
        <v>95.6</v>
      </c>
      <c r="Y15" s="23"/>
    </row>
    <row r="16" spans="1:26" ht="20.100000000000001" customHeight="1">
      <c r="A16" s="23"/>
      <c r="B16" s="176"/>
      <c r="C16" s="20" t="s">
        <v>39</v>
      </c>
      <c r="D16" s="3">
        <v>9</v>
      </c>
      <c r="E16" s="1" t="s">
        <v>53</v>
      </c>
      <c r="F16" s="39">
        <f>G16-J16-L16</f>
        <v>569.21999999999991</v>
      </c>
      <c r="G16" s="81">
        <f t="shared" si="0"/>
        <v>737.36999999999989</v>
      </c>
      <c r="H16" s="80">
        <v>12</v>
      </c>
      <c r="I16" s="75">
        <v>110</v>
      </c>
      <c r="J16" s="90">
        <v>80.739999999999995</v>
      </c>
      <c r="K16" s="85">
        <v>116</v>
      </c>
      <c r="L16" s="90">
        <v>87.41</v>
      </c>
      <c r="M16" s="85" t="s">
        <v>143</v>
      </c>
      <c r="N16" s="42">
        <v>90.55</v>
      </c>
      <c r="O16" s="85" t="s">
        <v>109</v>
      </c>
      <c r="P16" s="42">
        <v>93.61</v>
      </c>
      <c r="Q16" s="85" t="s">
        <v>109</v>
      </c>
      <c r="R16" s="42">
        <v>91.92</v>
      </c>
      <c r="S16" s="85" t="s">
        <v>156</v>
      </c>
      <c r="T16" s="105">
        <v>93.16</v>
      </c>
      <c r="U16" s="85" t="s">
        <v>111</v>
      </c>
      <c r="V16" s="42">
        <v>93.52</v>
      </c>
      <c r="W16" s="85" t="s">
        <v>176</v>
      </c>
      <c r="X16" s="42">
        <v>94.46</v>
      </c>
      <c r="Y16" s="23"/>
    </row>
    <row r="17" spans="1:26" ht="20.100000000000001" customHeight="1">
      <c r="A17" s="23"/>
      <c r="B17" s="176"/>
      <c r="C17" s="20" t="s">
        <v>10</v>
      </c>
      <c r="D17" s="3">
        <v>10</v>
      </c>
      <c r="E17" s="1" t="s">
        <v>152</v>
      </c>
      <c r="F17" s="39">
        <f>G17</f>
        <v>394.76</v>
      </c>
      <c r="G17" s="81">
        <f t="shared" si="0"/>
        <v>394.76</v>
      </c>
      <c r="H17" s="80">
        <v>2</v>
      </c>
      <c r="I17" s="75"/>
      <c r="J17" s="42"/>
      <c r="K17" s="85"/>
      <c r="L17" s="42"/>
      <c r="M17" s="85"/>
      <c r="N17" s="38"/>
      <c r="O17" s="85"/>
      <c r="P17" s="38"/>
      <c r="Q17" s="85" t="s">
        <v>110</v>
      </c>
      <c r="R17" s="42">
        <v>97.31</v>
      </c>
      <c r="S17" s="85" t="s">
        <v>121</v>
      </c>
      <c r="T17" s="95">
        <v>98.85</v>
      </c>
      <c r="U17" s="85" t="s">
        <v>175</v>
      </c>
      <c r="V17" s="42">
        <v>98.19</v>
      </c>
      <c r="W17" s="112" t="s">
        <v>178</v>
      </c>
      <c r="X17" s="42">
        <v>98.41</v>
      </c>
      <c r="Y17" s="23"/>
    </row>
    <row r="18" spans="1:26" ht="20.100000000000001" customHeight="1">
      <c r="A18" s="23"/>
      <c r="B18" s="176"/>
      <c r="C18" s="21" t="s">
        <v>41</v>
      </c>
      <c r="D18" s="88">
        <v>11</v>
      </c>
      <c r="E18" s="1" t="s">
        <v>68</v>
      </c>
      <c r="F18" s="39">
        <f>G18</f>
        <v>386.88</v>
      </c>
      <c r="G18" s="81">
        <f t="shared" si="0"/>
        <v>386.88</v>
      </c>
      <c r="H18" s="80">
        <v>6</v>
      </c>
      <c r="I18" s="75">
        <v>113</v>
      </c>
      <c r="J18" s="42">
        <v>95.87</v>
      </c>
      <c r="K18" s="85">
        <v>111</v>
      </c>
      <c r="L18" s="42">
        <v>94.1</v>
      </c>
      <c r="M18" s="85" t="s">
        <v>123</v>
      </c>
      <c r="N18" s="42">
        <v>95.49</v>
      </c>
      <c r="O18" s="85" t="s">
        <v>124</v>
      </c>
      <c r="P18" s="42">
        <v>95.42</v>
      </c>
      <c r="Q18" s="85"/>
      <c r="R18" s="42"/>
      <c r="S18" s="85"/>
      <c r="T18" s="105"/>
      <c r="U18" s="85"/>
      <c r="V18" s="38"/>
      <c r="W18" s="85"/>
      <c r="X18" s="38"/>
      <c r="Y18" s="23"/>
    </row>
    <row r="19" spans="1:26" ht="20.100000000000001" customHeight="1">
      <c r="A19" s="23"/>
      <c r="B19" s="176"/>
      <c r="C19" s="21" t="s">
        <v>9</v>
      </c>
      <c r="D19" s="88">
        <v>12</v>
      </c>
      <c r="E19" s="1" t="s">
        <v>81</v>
      </c>
      <c r="F19" s="39">
        <f>G19</f>
        <v>350.75</v>
      </c>
      <c r="G19" s="81">
        <f t="shared" si="0"/>
        <v>350.75</v>
      </c>
      <c r="H19" s="80">
        <v>6</v>
      </c>
      <c r="I19" s="75">
        <v>117</v>
      </c>
      <c r="J19" s="42">
        <v>88.48</v>
      </c>
      <c r="K19" s="85">
        <v>119</v>
      </c>
      <c r="L19" s="42">
        <v>81.7</v>
      </c>
      <c r="M19" s="85" t="s">
        <v>124</v>
      </c>
      <c r="N19" s="42">
        <v>87.56</v>
      </c>
      <c r="O19" s="85" t="s">
        <v>127</v>
      </c>
      <c r="P19" s="42">
        <v>87.01</v>
      </c>
      <c r="Q19" s="85"/>
      <c r="R19" s="42"/>
      <c r="S19" s="85"/>
      <c r="T19" s="105"/>
      <c r="U19" s="85"/>
      <c r="V19" s="38"/>
      <c r="W19" s="85"/>
      <c r="X19" s="38"/>
      <c r="Y19" s="23"/>
    </row>
    <row r="20" spans="1:26" ht="20.100000000000001" customHeight="1">
      <c r="A20" s="23"/>
      <c r="B20" s="176"/>
      <c r="C20" s="19" t="s">
        <v>7</v>
      </c>
      <c r="D20" s="100">
        <v>13</v>
      </c>
      <c r="E20" s="1" t="s">
        <v>113</v>
      </c>
      <c r="F20" s="39">
        <f>G20</f>
        <v>184.76</v>
      </c>
      <c r="G20" s="81">
        <f t="shared" si="0"/>
        <v>184.76</v>
      </c>
      <c r="H20" s="80">
        <v>3</v>
      </c>
      <c r="I20" s="75"/>
      <c r="J20" s="42"/>
      <c r="K20" s="85"/>
      <c r="L20" s="42"/>
      <c r="M20" s="85" t="s">
        <v>111</v>
      </c>
      <c r="N20" s="42">
        <v>95.43</v>
      </c>
      <c r="O20" s="85" t="s">
        <v>122</v>
      </c>
      <c r="P20" s="42">
        <v>86.33</v>
      </c>
      <c r="Q20" s="85"/>
      <c r="R20" s="38"/>
      <c r="S20" s="85"/>
      <c r="T20" s="38"/>
      <c r="U20" s="85"/>
      <c r="V20" s="38"/>
      <c r="W20" s="85"/>
      <c r="X20" s="38"/>
      <c r="Y20" s="23"/>
    </row>
    <row r="21" spans="1:26" ht="20.100000000000001" customHeight="1">
      <c r="A21" s="23"/>
      <c r="B21" s="176"/>
      <c r="C21" s="18"/>
      <c r="D21" s="18"/>
      <c r="E21" s="18"/>
      <c r="F21" s="18"/>
      <c r="G21" s="18"/>
      <c r="H21" s="19" t="s">
        <v>7</v>
      </c>
      <c r="I21" s="20" t="s">
        <v>39</v>
      </c>
      <c r="J21" s="20" t="s">
        <v>10</v>
      </c>
      <c r="K21" s="20" t="s">
        <v>40</v>
      </c>
      <c r="L21" s="20" t="s">
        <v>98</v>
      </c>
      <c r="M21" s="21" t="s">
        <v>93</v>
      </c>
      <c r="N21" s="21" t="s">
        <v>42</v>
      </c>
      <c r="O21" s="21" t="s">
        <v>41</v>
      </c>
      <c r="P21" s="21" t="s">
        <v>9</v>
      </c>
      <c r="Q21" s="22" t="s">
        <v>11</v>
      </c>
      <c r="R21" s="18"/>
      <c r="S21" s="18"/>
      <c r="T21" s="18"/>
      <c r="U21" s="18"/>
      <c r="V21" s="18"/>
      <c r="W21" s="18"/>
      <c r="X21" s="18"/>
      <c r="Y21" s="23"/>
    </row>
    <row r="22" spans="1:26" ht="18"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row>
    <row r="23" spans="1:26" s="26" customFormat="1" ht="26.25" customHeight="1">
      <c r="A23" s="23"/>
      <c r="B23" s="177" t="s">
        <v>28</v>
      </c>
      <c r="C23" s="56"/>
      <c r="D23" s="56"/>
      <c r="E23" s="56"/>
      <c r="F23" s="56"/>
      <c r="G23" s="57"/>
      <c r="H23" s="167" t="s">
        <v>16</v>
      </c>
      <c r="I23" s="168"/>
      <c r="J23" s="168"/>
      <c r="K23" s="168"/>
      <c r="L23" s="168"/>
      <c r="M23" s="168"/>
      <c r="N23" s="168"/>
      <c r="O23" s="168"/>
      <c r="P23" s="23"/>
      <c r="Q23" s="23"/>
      <c r="R23" s="23"/>
      <c r="S23" s="23"/>
      <c r="T23" s="23"/>
      <c r="U23" s="23"/>
      <c r="V23" s="23"/>
      <c r="W23" s="23"/>
      <c r="X23" s="23"/>
      <c r="Y23" s="23"/>
      <c r="Z23" s="2"/>
    </row>
    <row r="24" spans="1:26" ht="18" customHeight="1">
      <c r="A24" s="23"/>
      <c r="B24" s="177"/>
      <c r="C24" s="118" t="s">
        <v>1</v>
      </c>
      <c r="D24" s="118"/>
      <c r="E24" s="169" t="s">
        <v>6</v>
      </c>
      <c r="F24" s="165" t="s">
        <v>164</v>
      </c>
      <c r="G24" s="166" t="s">
        <v>8</v>
      </c>
      <c r="H24" s="11">
        <v>1</v>
      </c>
      <c r="I24" s="11">
        <v>2</v>
      </c>
      <c r="J24" s="17">
        <v>3</v>
      </c>
      <c r="K24" s="11">
        <v>4</v>
      </c>
      <c r="L24" s="11">
        <v>5</v>
      </c>
      <c r="M24" s="41">
        <v>6</v>
      </c>
      <c r="N24" s="11">
        <v>7</v>
      </c>
      <c r="O24" s="11">
        <v>8</v>
      </c>
      <c r="P24" s="23"/>
      <c r="Q24" s="23"/>
      <c r="R24" s="23"/>
      <c r="S24" s="23"/>
      <c r="T24" s="23"/>
      <c r="U24" s="23"/>
      <c r="V24" s="23"/>
      <c r="W24" s="23"/>
      <c r="X24" s="23"/>
      <c r="Y24" s="23"/>
    </row>
    <row r="25" spans="1:26" ht="18" customHeight="1">
      <c r="A25" s="23"/>
      <c r="B25" s="177"/>
      <c r="C25" s="118"/>
      <c r="D25" s="118"/>
      <c r="E25" s="169"/>
      <c r="F25" s="165"/>
      <c r="G25" s="166"/>
      <c r="H25" s="163">
        <v>42350</v>
      </c>
      <c r="I25" s="164"/>
      <c r="J25" s="163">
        <v>42378</v>
      </c>
      <c r="K25" s="164"/>
      <c r="L25" s="163">
        <v>42420</v>
      </c>
      <c r="M25" s="164"/>
      <c r="N25" s="163">
        <v>42441</v>
      </c>
      <c r="O25" s="164"/>
      <c r="P25" s="23"/>
      <c r="Q25" s="23"/>
      <c r="R25" s="23"/>
      <c r="S25" s="23"/>
      <c r="T25" s="23"/>
      <c r="U25" s="23"/>
      <c r="V25" s="23"/>
      <c r="W25" s="23"/>
      <c r="X25" s="23"/>
      <c r="Y25" s="23"/>
    </row>
    <row r="26" spans="1:26" ht="20.100000000000001" customHeight="1">
      <c r="A26" s="23"/>
      <c r="B26" s="177"/>
      <c r="C26" s="203" t="s">
        <v>7</v>
      </c>
      <c r="D26" s="147">
        <v>1</v>
      </c>
      <c r="E26" s="37" t="s">
        <v>71</v>
      </c>
      <c r="F26" s="39">
        <f>G26</f>
        <v>598.42000000000007</v>
      </c>
      <c r="G26" s="34">
        <f>SUM(H26:O26)</f>
        <v>598.42000000000007</v>
      </c>
      <c r="H26" s="108">
        <v>99.22</v>
      </c>
      <c r="I26" s="77">
        <v>100</v>
      </c>
      <c r="J26" s="77">
        <v>100</v>
      </c>
      <c r="K26" s="96">
        <v>99.2</v>
      </c>
      <c r="L26" s="83">
        <v>100</v>
      </c>
      <c r="M26" s="83">
        <v>100</v>
      </c>
      <c r="N26" s="42"/>
      <c r="O26" s="42"/>
      <c r="P26" s="23"/>
      <c r="Q26" s="23"/>
      <c r="R26" s="23"/>
      <c r="S26" s="23"/>
      <c r="T26" s="23"/>
      <c r="U26" s="23"/>
      <c r="V26" s="23"/>
      <c r="W26" s="23"/>
      <c r="X26" s="23"/>
      <c r="Y26" s="23"/>
    </row>
    <row r="27" spans="1:26" ht="20.100000000000001" customHeight="1">
      <c r="A27" s="23"/>
      <c r="B27" s="177"/>
      <c r="C27" s="204"/>
      <c r="D27" s="148"/>
      <c r="E27" s="37" t="s">
        <v>70</v>
      </c>
      <c r="F27" s="39">
        <f>G27</f>
        <v>598.42000000000007</v>
      </c>
      <c r="G27" s="34">
        <f>SUM(H27:O27)</f>
        <v>598.42000000000007</v>
      </c>
      <c r="H27" s="78">
        <v>99.22</v>
      </c>
      <c r="I27" s="77">
        <v>100</v>
      </c>
      <c r="J27" s="77">
        <v>100</v>
      </c>
      <c r="K27" s="96">
        <v>99.2</v>
      </c>
      <c r="L27" s="83">
        <v>100</v>
      </c>
      <c r="M27" s="83">
        <v>100</v>
      </c>
      <c r="N27" s="42"/>
      <c r="O27" s="42"/>
      <c r="P27" s="23"/>
      <c r="Q27" s="23"/>
      <c r="R27" s="23"/>
      <c r="S27" s="23"/>
      <c r="T27" s="23"/>
      <c r="U27" s="23"/>
      <c r="V27" s="23"/>
      <c r="W27" s="23"/>
      <c r="X27" s="23"/>
      <c r="Y27" s="23"/>
    </row>
    <row r="28" spans="1:26" ht="20.100000000000001" customHeight="1">
      <c r="A28" s="23"/>
      <c r="B28" s="177"/>
      <c r="C28" s="19" t="s">
        <v>7</v>
      </c>
      <c r="D28" s="102">
        <v>2</v>
      </c>
      <c r="E28" s="37" t="s">
        <v>62</v>
      </c>
      <c r="F28" s="39">
        <f>G28-I28-L28</f>
        <v>597.9899999999999</v>
      </c>
      <c r="G28" s="34">
        <f>SUM(H28:O28)</f>
        <v>795.2299999999999</v>
      </c>
      <c r="H28" s="83">
        <v>100</v>
      </c>
      <c r="I28" s="92">
        <v>98.58</v>
      </c>
      <c r="J28" s="78">
        <v>99.72</v>
      </c>
      <c r="K28" s="77">
        <v>100</v>
      </c>
      <c r="L28" s="93">
        <v>98.66</v>
      </c>
      <c r="M28" s="78">
        <v>98.85</v>
      </c>
      <c r="N28" s="95">
        <v>99.42</v>
      </c>
      <c r="O28" s="83">
        <v>100</v>
      </c>
      <c r="P28" s="23"/>
      <c r="Q28" s="23"/>
      <c r="R28" s="23"/>
      <c r="S28" s="23"/>
      <c r="T28" s="23"/>
      <c r="U28" s="23"/>
      <c r="V28" s="23"/>
      <c r="W28" s="23"/>
      <c r="X28" s="23"/>
      <c r="Y28" s="23"/>
    </row>
    <row r="29" spans="1:26" ht="20.100000000000001" customHeight="1">
      <c r="A29" s="23"/>
      <c r="B29" s="177"/>
      <c r="C29" s="19" t="s">
        <v>7</v>
      </c>
      <c r="D29" s="102">
        <v>3</v>
      </c>
      <c r="E29" s="37" t="s">
        <v>59</v>
      </c>
      <c r="F29" s="39">
        <f>G29-I29-M29</f>
        <v>597.79999999999984</v>
      </c>
      <c r="G29" s="34">
        <f>SUM(H29:O29)</f>
        <v>785.52999999999986</v>
      </c>
      <c r="H29" s="77">
        <v>100</v>
      </c>
      <c r="I29" s="92">
        <v>98.58</v>
      </c>
      <c r="J29" s="78">
        <v>99.72</v>
      </c>
      <c r="K29" s="77">
        <v>100</v>
      </c>
      <c r="L29" s="96">
        <v>98.66</v>
      </c>
      <c r="M29" s="98">
        <v>89.15</v>
      </c>
      <c r="N29" s="95">
        <v>99.42</v>
      </c>
      <c r="O29" s="83">
        <v>100</v>
      </c>
      <c r="P29" s="23"/>
      <c r="Q29" s="23"/>
      <c r="R29" s="23"/>
      <c r="S29" s="23"/>
      <c r="T29" s="23"/>
      <c r="U29" s="23"/>
      <c r="V29" s="23"/>
      <c r="W29" s="23"/>
      <c r="X29" s="23"/>
      <c r="Y29" s="23"/>
    </row>
    <row r="30" spans="1:26" ht="20.100000000000001" customHeight="1">
      <c r="A30" s="23"/>
      <c r="B30" s="177"/>
      <c r="C30" s="19" t="s">
        <v>7</v>
      </c>
      <c r="D30" s="114">
        <v>4</v>
      </c>
      <c r="E30" s="37" t="s">
        <v>117</v>
      </c>
      <c r="F30" s="39">
        <f>G30</f>
        <v>594.75</v>
      </c>
      <c r="G30" s="34">
        <f>SUM(H30:O30)</f>
        <v>594.75</v>
      </c>
      <c r="H30" s="76"/>
      <c r="I30" s="42"/>
      <c r="J30" s="79">
        <v>99.13</v>
      </c>
      <c r="K30" s="108">
        <v>99.98</v>
      </c>
      <c r="L30" s="95">
        <v>99.27</v>
      </c>
      <c r="M30" s="105">
        <v>98.05</v>
      </c>
      <c r="N30" s="42">
        <v>98.63</v>
      </c>
      <c r="O30" s="95">
        <v>99.69</v>
      </c>
      <c r="P30" s="23"/>
      <c r="Q30" s="162" t="s">
        <v>184</v>
      </c>
      <c r="R30" s="162"/>
      <c r="S30" s="162"/>
      <c r="T30" s="162"/>
      <c r="U30" s="162"/>
      <c r="V30" s="162"/>
      <c r="W30" s="23"/>
      <c r="X30" s="23"/>
      <c r="Y30" s="23"/>
    </row>
    <row r="31" spans="1:26" ht="20.100000000000001" customHeight="1">
      <c r="A31" s="23"/>
      <c r="B31" s="177"/>
      <c r="C31" s="19" t="s">
        <v>7</v>
      </c>
      <c r="D31" s="114">
        <v>5</v>
      </c>
      <c r="E31" s="37" t="s">
        <v>51</v>
      </c>
      <c r="F31" s="39">
        <f>G31-I31-H31</f>
        <v>593.31999999999994</v>
      </c>
      <c r="G31" s="34">
        <f>SUM(H31:O31)</f>
        <v>788.49</v>
      </c>
      <c r="H31" s="107">
        <v>97.73</v>
      </c>
      <c r="I31" s="91">
        <v>97.44</v>
      </c>
      <c r="J31" s="42">
        <v>98.57</v>
      </c>
      <c r="K31" s="76">
        <v>99.06</v>
      </c>
      <c r="L31" s="42">
        <v>98.47</v>
      </c>
      <c r="M31" s="79">
        <v>98.2</v>
      </c>
      <c r="N31" s="83">
        <v>100</v>
      </c>
      <c r="O31" s="79">
        <v>99.02</v>
      </c>
      <c r="P31" s="23"/>
      <c r="Q31" s="162"/>
      <c r="R31" s="162"/>
      <c r="S31" s="162"/>
      <c r="T31" s="162"/>
      <c r="U31" s="162"/>
      <c r="V31" s="162"/>
      <c r="W31" s="23"/>
      <c r="X31" s="23"/>
      <c r="Y31" s="23"/>
    </row>
    <row r="32" spans="1:26" ht="20.100000000000001" customHeight="1">
      <c r="A32" s="23"/>
      <c r="B32" s="177"/>
      <c r="C32" s="21" t="s">
        <v>9</v>
      </c>
      <c r="D32" s="114">
        <v>6</v>
      </c>
      <c r="E32" s="37" t="s">
        <v>61</v>
      </c>
      <c r="F32" s="39">
        <f>G32-I32-H32</f>
        <v>592.8599999999999</v>
      </c>
      <c r="G32" s="34">
        <f>SUM(H32:O32)</f>
        <v>788.03</v>
      </c>
      <c r="H32" s="93">
        <v>97.73</v>
      </c>
      <c r="I32" s="91">
        <v>97.44</v>
      </c>
      <c r="J32" s="42">
        <v>98.57</v>
      </c>
      <c r="K32" s="82">
        <v>99.06</v>
      </c>
      <c r="L32" s="42">
        <v>98.47</v>
      </c>
      <c r="M32" s="79">
        <v>98.2</v>
      </c>
      <c r="N32" s="83">
        <v>100</v>
      </c>
      <c r="O32" s="42">
        <v>98.56</v>
      </c>
      <c r="P32" s="23"/>
      <c r="Q32" s="162"/>
      <c r="R32" s="162"/>
      <c r="S32" s="162"/>
      <c r="T32" s="162"/>
      <c r="U32" s="162"/>
      <c r="V32" s="162"/>
      <c r="W32" s="23"/>
      <c r="X32" s="23"/>
      <c r="Y32" s="23"/>
    </row>
    <row r="33" spans="1:26" ht="20.100000000000001" customHeight="1">
      <c r="A33" s="23"/>
      <c r="B33" s="177"/>
      <c r="C33" s="21" t="s">
        <v>42</v>
      </c>
      <c r="D33" s="114">
        <v>7</v>
      </c>
      <c r="E33" s="37" t="s">
        <v>5</v>
      </c>
      <c r="F33" s="39">
        <f>G33</f>
        <v>586.4</v>
      </c>
      <c r="G33" s="34">
        <f>SUM(H33:O33)</f>
        <v>586.4</v>
      </c>
      <c r="H33" s="76">
        <v>95.87</v>
      </c>
      <c r="I33" s="76">
        <v>94.1</v>
      </c>
      <c r="J33" s="79">
        <v>99.13</v>
      </c>
      <c r="K33" s="108">
        <v>99.98</v>
      </c>
      <c r="L33" s="95">
        <v>99.27</v>
      </c>
      <c r="M33" s="105">
        <v>98.05</v>
      </c>
      <c r="N33" s="42"/>
      <c r="O33" s="42"/>
      <c r="P33" s="23"/>
      <c r="Q33" s="162"/>
      <c r="R33" s="162"/>
      <c r="S33" s="162"/>
      <c r="T33" s="162"/>
      <c r="U33" s="162"/>
      <c r="V33" s="162"/>
      <c r="W33" s="23"/>
      <c r="X33" s="23"/>
      <c r="Y33" s="23"/>
    </row>
    <row r="34" spans="1:26" ht="20.100000000000001" customHeight="1">
      <c r="A34" s="23"/>
      <c r="B34" s="177"/>
      <c r="C34" s="21" t="s">
        <v>9</v>
      </c>
      <c r="D34" s="114">
        <v>8</v>
      </c>
      <c r="E34" s="37" t="s">
        <v>2</v>
      </c>
      <c r="F34" s="39">
        <f>G34-I34-L34</f>
        <v>586.0200000000001</v>
      </c>
      <c r="G34" s="34">
        <f>SUM(H34:O34)</f>
        <v>767.48</v>
      </c>
      <c r="H34" s="76">
        <v>96.06</v>
      </c>
      <c r="I34" s="90">
        <v>87.41</v>
      </c>
      <c r="J34" s="42">
        <v>96.15</v>
      </c>
      <c r="K34" s="76">
        <v>98.26</v>
      </c>
      <c r="L34" s="90">
        <v>94.05</v>
      </c>
      <c r="M34" s="105">
        <v>96.74</v>
      </c>
      <c r="N34" s="79">
        <v>99.12</v>
      </c>
      <c r="O34" s="95">
        <v>99.69</v>
      </c>
      <c r="P34" s="23"/>
      <c r="Q34" s="162"/>
      <c r="R34" s="162"/>
      <c r="S34" s="162"/>
      <c r="T34" s="162"/>
      <c r="U34" s="162"/>
      <c r="V34" s="162"/>
      <c r="W34" s="23"/>
      <c r="X34" s="23"/>
      <c r="Y34" s="23"/>
    </row>
    <row r="35" spans="1:26" ht="20.100000000000001" customHeight="1">
      <c r="A35" s="23"/>
      <c r="B35" s="177"/>
      <c r="C35" s="21" t="s">
        <v>42</v>
      </c>
      <c r="D35" s="114">
        <v>9</v>
      </c>
      <c r="E35" s="37" t="s">
        <v>49</v>
      </c>
      <c r="F35" s="39">
        <f>G35-I35-H35</f>
        <v>583.92999999999984</v>
      </c>
      <c r="G35" s="34">
        <f>SUM(H35:O35)</f>
        <v>769.99999999999989</v>
      </c>
      <c r="H35" s="98">
        <v>93.76</v>
      </c>
      <c r="I35" s="90">
        <v>92.31</v>
      </c>
      <c r="J35" s="42">
        <v>95.57</v>
      </c>
      <c r="K35" s="76">
        <v>97.26</v>
      </c>
      <c r="L35" s="42">
        <v>97.85</v>
      </c>
      <c r="M35" s="105">
        <v>98.07</v>
      </c>
      <c r="N35" s="42">
        <v>96.16</v>
      </c>
      <c r="O35" s="79">
        <v>99.02</v>
      </c>
      <c r="P35" s="23"/>
      <c r="Q35" s="162"/>
      <c r="R35" s="162"/>
      <c r="S35" s="162"/>
      <c r="T35" s="162"/>
      <c r="U35" s="162"/>
      <c r="V35" s="162"/>
      <c r="W35" s="23"/>
      <c r="X35" s="23"/>
      <c r="Y35" s="23"/>
    </row>
    <row r="36" spans="1:26" ht="20.100000000000001" customHeight="1">
      <c r="A36" s="23"/>
      <c r="B36" s="177"/>
      <c r="C36" s="21" t="s">
        <v>41</v>
      </c>
      <c r="D36" s="114">
        <v>10</v>
      </c>
      <c r="E36" s="37" t="s">
        <v>60</v>
      </c>
      <c r="F36" s="39">
        <f>G36-I36-J36</f>
        <v>581.02999999999986</v>
      </c>
      <c r="G36" s="34">
        <f>SUM(H36:O36)</f>
        <v>765.2299999999999</v>
      </c>
      <c r="H36" s="42">
        <v>94.51</v>
      </c>
      <c r="I36" s="90">
        <v>90.71</v>
      </c>
      <c r="J36" s="90">
        <v>93.49</v>
      </c>
      <c r="K36" s="76">
        <v>93.76</v>
      </c>
      <c r="L36" s="42">
        <v>97.31</v>
      </c>
      <c r="M36" s="95">
        <v>98.85</v>
      </c>
      <c r="N36" s="42">
        <v>98.19</v>
      </c>
      <c r="O36" s="42">
        <v>98.41</v>
      </c>
      <c r="P36" s="23"/>
      <c r="Q36" s="162"/>
      <c r="R36" s="162"/>
      <c r="S36" s="162"/>
      <c r="T36" s="162"/>
      <c r="U36" s="162"/>
      <c r="V36" s="162"/>
      <c r="W36" s="23"/>
      <c r="X36" s="23"/>
      <c r="Y36" s="23"/>
    </row>
    <row r="37" spans="1:26" ht="20.100000000000001" customHeight="1">
      <c r="A37" s="23"/>
      <c r="B37" s="177"/>
      <c r="C37" s="21" t="s">
        <v>41</v>
      </c>
      <c r="D37" s="114">
        <v>11</v>
      </c>
      <c r="E37" s="37" t="s">
        <v>48</v>
      </c>
      <c r="F37" s="39">
        <f>G37</f>
        <v>344.75</v>
      </c>
      <c r="G37" s="34">
        <f>SUM(H37:O37)</f>
        <v>344.75</v>
      </c>
      <c r="H37" s="76">
        <v>88.48</v>
      </c>
      <c r="I37" s="76">
        <v>81.7</v>
      </c>
      <c r="J37" s="42">
        <v>87.56</v>
      </c>
      <c r="K37" s="82">
        <v>87.01</v>
      </c>
      <c r="L37" s="42"/>
      <c r="M37" s="42"/>
      <c r="N37" s="42"/>
      <c r="O37" s="42"/>
      <c r="P37" s="23"/>
      <c r="Q37" s="162"/>
      <c r="R37" s="162"/>
      <c r="S37" s="162"/>
      <c r="T37" s="162"/>
      <c r="U37" s="162"/>
      <c r="V37" s="162"/>
      <c r="W37" s="23"/>
      <c r="X37" s="23"/>
      <c r="Y37" s="23"/>
    </row>
    <row r="38" spans="1:26" ht="20.100000000000001" customHeight="1">
      <c r="A38" s="23"/>
      <c r="B38" s="177"/>
      <c r="C38" s="22"/>
      <c r="D38" s="100"/>
      <c r="E38" s="37"/>
      <c r="F38" s="39">
        <f>G38</f>
        <v>0</v>
      </c>
      <c r="G38" s="34">
        <f>SUM(H38:O38)</f>
        <v>0</v>
      </c>
      <c r="H38" s="76"/>
      <c r="I38" s="76"/>
      <c r="J38" s="42"/>
      <c r="K38" s="76"/>
      <c r="L38" s="42"/>
      <c r="M38" s="42"/>
      <c r="N38" s="42"/>
      <c r="O38" s="42"/>
      <c r="P38" s="23"/>
      <c r="Q38" s="162"/>
      <c r="R38" s="162"/>
      <c r="S38" s="162"/>
      <c r="T38" s="162"/>
      <c r="U38" s="162"/>
      <c r="V38" s="162"/>
      <c r="W38" s="23"/>
      <c r="X38" s="23"/>
      <c r="Y38" s="23"/>
    </row>
    <row r="39" spans="1:26" ht="20.100000000000001" customHeight="1">
      <c r="A39" s="23"/>
      <c r="B39" s="177"/>
      <c r="C39" s="18"/>
      <c r="D39" s="18"/>
      <c r="E39" s="18"/>
      <c r="F39" s="18"/>
      <c r="G39" s="18"/>
      <c r="H39" s="19" t="s">
        <v>7</v>
      </c>
      <c r="I39" s="20" t="s">
        <v>39</v>
      </c>
      <c r="J39" s="20" t="s">
        <v>10</v>
      </c>
      <c r="K39" s="20" t="s">
        <v>40</v>
      </c>
      <c r="L39" s="21" t="s">
        <v>42</v>
      </c>
      <c r="M39" s="21" t="s">
        <v>41</v>
      </c>
      <c r="N39" s="21" t="s">
        <v>9</v>
      </c>
      <c r="O39" s="22" t="s">
        <v>11</v>
      </c>
      <c r="P39" s="23"/>
      <c r="Q39" s="162"/>
      <c r="R39" s="162"/>
      <c r="S39" s="162"/>
      <c r="T39" s="162"/>
      <c r="U39" s="162"/>
      <c r="V39" s="162"/>
      <c r="W39" s="23"/>
      <c r="X39" s="23"/>
      <c r="Y39" s="23"/>
    </row>
    <row r="40" spans="1:26" ht="20.100000000000001" customHeight="1">
      <c r="A40" s="23"/>
      <c r="B40" s="23"/>
      <c r="C40" s="23"/>
      <c r="D40" s="23"/>
      <c r="E40" s="23"/>
      <c r="F40" s="23"/>
      <c r="G40" s="23"/>
      <c r="H40" s="23"/>
      <c r="I40" s="23"/>
      <c r="J40" s="23"/>
      <c r="K40" s="23"/>
      <c r="L40" s="23"/>
      <c r="M40" s="23"/>
      <c r="N40" s="23"/>
      <c r="O40" s="23"/>
      <c r="P40" s="23"/>
      <c r="Q40" s="162"/>
      <c r="R40" s="162"/>
      <c r="S40" s="162"/>
      <c r="T40" s="162"/>
      <c r="U40" s="162"/>
      <c r="V40" s="162"/>
      <c r="W40" s="23"/>
      <c r="X40" s="23"/>
      <c r="Y40" s="23"/>
    </row>
    <row r="41" spans="1:26" s="26" customFormat="1" ht="26.25" customHeight="1">
      <c r="A41" s="23"/>
      <c r="B41" s="177" t="s">
        <v>29</v>
      </c>
      <c r="C41" s="56"/>
      <c r="D41" s="56"/>
      <c r="E41" s="56"/>
      <c r="F41" s="56"/>
      <c r="G41" s="57"/>
      <c r="H41" s="167" t="s">
        <v>16</v>
      </c>
      <c r="I41" s="168"/>
      <c r="J41" s="168"/>
      <c r="K41" s="168"/>
      <c r="L41" s="168"/>
      <c r="M41" s="168"/>
      <c r="N41" s="168"/>
      <c r="O41" s="168"/>
      <c r="P41" s="23"/>
      <c r="Q41" s="162"/>
      <c r="R41" s="162"/>
      <c r="S41" s="162"/>
      <c r="T41" s="162"/>
      <c r="U41" s="162"/>
      <c r="V41" s="162"/>
      <c r="W41" s="23"/>
      <c r="X41" s="23"/>
      <c r="Y41" s="23"/>
      <c r="Z41" s="2"/>
    </row>
    <row r="42" spans="1:26" ht="18" customHeight="1">
      <c r="A42" s="23"/>
      <c r="B42" s="177"/>
      <c r="C42" s="118" t="s">
        <v>1</v>
      </c>
      <c r="D42" s="118"/>
      <c r="E42" s="169" t="s">
        <v>6</v>
      </c>
      <c r="F42" s="165" t="s">
        <v>164</v>
      </c>
      <c r="G42" s="166" t="s">
        <v>8</v>
      </c>
      <c r="H42" s="11">
        <v>1</v>
      </c>
      <c r="I42" s="11">
        <v>2</v>
      </c>
      <c r="J42" s="41">
        <v>3</v>
      </c>
      <c r="K42" s="11">
        <v>4</v>
      </c>
      <c r="L42" s="11">
        <v>5</v>
      </c>
      <c r="M42" s="41">
        <v>6</v>
      </c>
      <c r="N42" s="11">
        <v>7</v>
      </c>
      <c r="O42" s="11">
        <v>8</v>
      </c>
      <c r="P42" s="23"/>
      <c r="Q42" s="162"/>
      <c r="R42" s="162"/>
      <c r="S42" s="162"/>
      <c r="T42" s="162"/>
      <c r="U42" s="162"/>
      <c r="V42" s="162"/>
      <c r="W42" s="23"/>
      <c r="X42" s="23"/>
      <c r="Y42" s="23"/>
    </row>
    <row r="43" spans="1:26" ht="18" customHeight="1">
      <c r="A43" s="23"/>
      <c r="B43" s="177"/>
      <c r="C43" s="118"/>
      <c r="D43" s="118"/>
      <c r="E43" s="169"/>
      <c r="F43" s="165"/>
      <c r="G43" s="166"/>
      <c r="H43" s="163">
        <v>42350</v>
      </c>
      <c r="I43" s="164"/>
      <c r="J43" s="163">
        <v>42378</v>
      </c>
      <c r="K43" s="164"/>
      <c r="L43" s="163">
        <v>42420</v>
      </c>
      <c r="M43" s="164"/>
      <c r="N43" s="163">
        <v>42441</v>
      </c>
      <c r="O43" s="164"/>
      <c r="P43" s="23"/>
      <c r="Q43" s="162"/>
      <c r="R43" s="162"/>
      <c r="S43" s="162"/>
      <c r="T43" s="162"/>
      <c r="U43" s="162"/>
      <c r="V43" s="162"/>
      <c r="W43" s="23"/>
      <c r="X43" s="23"/>
      <c r="Y43" s="23"/>
    </row>
    <row r="44" spans="1:26" ht="20.100000000000001" customHeight="1">
      <c r="A44" s="23"/>
      <c r="B44" s="177"/>
      <c r="C44" s="19" t="s">
        <v>7</v>
      </c>
      <c r="D44" s="3">
        <v>1</v>
      </c>
      <c r="E44" s="37" t="s">
        <v>64</v>
      </c>
      <c r="F44" s="39">
        <f>G44-I44-L44</f>
        <v>585.09999999999991</v>
      </c>
      <c r="G44" s="34">
        <f>SUM(H44:O44)</f>
        <v>759.8599999999999</v>
      </c>
      <c r="H44" s="77">
        <v>96.06</v>
      </c>
      <c r="I44" s="98">
        <v>80.709999999999994</v>
      </c>
      <c r="J44" s="77">
        <v>96.15</v>
      </c>
      <c r="K44" s="83">
        <v>98.26</v>
      </c>
      <c r="L44" s="92">
        <v>94.05</v>
      </c>
      <c r="M44" s="83">
        <v>96.74</v>
      </c>
      <c r="N44" s="83">
        <v>99.12</v>
      </c>
      <c r="O44" s="83">
        <v>98.77</v>
      </c>
      <c r="P44" s="23"/>
      <c r="Q44" s="162"/>
      <c r="R44" s="162"/>
      <c r="S44" s="162"/>
      <c r="T44" s="162"/>
      <c r="U44" s="162"/>
      <c r="V44" s="162"/>
      <c r="W44" s="23"/>
      <c r="X44" s="23"/>
      <c r="Y44" s="23"/>
    </row>
    <row r="45" spans="1:26" ht="20.100000000000001" customHeight="1">
      <c r="A45" s="23"/>
      <c r="B45" s="177"/>
      <c r="C45" s="19" t="s">
        <v>7</v>
      </c>
      <c r="D45" s="3">
        <v>2</v>
      </c>
      <c r="E45" s="37" t="s">
        <v>75</v>
      </c>
      <c r="F45" s="39">
        <f>G45-I45-H45</f>
        <v>581.95000000000005</v>
      </c>
      <c r="G45" s="34">
        <f>SUM(H45:O45)</f>
        <v>768.0200000000001</v>
      </c>
      <c r="H45" s="91">
        <v>93.76</v>
      </c>
      <c r="I45" s="92">
        <v>92.31</v>
      </c>
      <c r="J45" s="42">
        <v>94.28</v>
      </c>
      <c r="K45" s="78">
        <v>97.11</v>
      </c>
      <c r="L45" s="83">
        <v>97.31</v>
      </c>
      <c r="M45" s="78">
        <v>96.65</v>
      </c>
      <c r="N45" s="78">
        <v>98.19</v>
      </c>
      <c r="O45" s="78">
        <v>98.41</v>
      </c>
      <c r="P45" s="23"/>
      <c r="Q45" s="162"/>
      <c r="R45" s="162"/>
      <c r="S45" s="162"/>
      <c r="T45" s="162"/>
      <c r="U45" s="162"/>
      <c r="V45" s="162"/>
      <c r="W45" s="23"/>
      <c r="X45" s="23"/>
      <c r="Y45" s="23"/>
    </row>
    <row r="46" spans="1:26" ht="20.100000000000001" customHeight="1">
      <c r="A46" s="23"/>
      <c r="B46" s="177"/>
      <c r="C46" s="19" t="s">
        <v>7</v>
      </c>
      <c r="D46" s="3">
        <v>3</v>
      </c>
      <c r="E46" s="37" t="s">
        <v>69</v>
      </c>
      <c r="F46" s="39">
        <f>G46</f>
        <v>380.88</v>
      </c>
      <c r="G46" s="34">
        <f>SUM(H46:O46)</f>
        <v>380.88</v>
      </c>
      <c r="H46" s="78">
        <v>95.87</v>
      </c>
      <c r="I46" s="83">
        <v>94.1</v>
      </c>
      <c r="J46" s="78">
        <v>95.49</v>
      </c>
      <c r="K46" s="96">
        <v>95.42</v>
      </c>
      <c r="L46" s="42"/>
      <c r="M46" s="42"/>
      <c r="N46" s="42"/>
      <c r="O46" s="42"/>
      <c r="P46" s="23"/>
      <c r="Q46" s="162"/>
      <c r="R46" s="162"/>
      <c r="S46" s="162"/>
      <c r="T46" s="162"/>
      <c r="U46" s="162"/>
      <c r="V46" s="162"/>
      <c r="W46" s="23"/>
      <c r="X46" s="23"/>
      <c r="Y46" s="23"/>
    </row>
    <row r="47" spans="1:26" ht="20.100000000000001" customHeight="1">
      <c r="A47" s="23"/>
      <c r="B47" s="177"/>
      <c r="C47" s="20" t="s">
        <v>10</v>
      </c>
      <c r="D47" s="3">
        <v>4</v>
      </c>
      <c r="E47" s="37" t="s">
        <v>151</v>
      </c>
      <c r="F47" s="39">
        <f>G47-I47</f>
        <v>373.05999999999995</v>
      </c>
      <c r="G47" s="34">
        <f>SUM(H47:O47)</f>
        <v>373.05999999999995</v>
      </c>
      <c r="H47" s="76"/>
      <c r="I47" s="42"/>
      <c r="J47" s="42"/>
      <c r="K47" s="76"/>
      <c r="L47" s="79">
        <v>91.92</v>
      </c>
      <c r="M47" s="79">
        <v>93.16</v>
      </c>
      <c r="N47" s="79">
        <v>93.52</v>
      </c>
      <c r="O47" s="79">
        <v>94.46</v>
      </c>
      <c r="P47" s="23"/>
      <c r="Q47" s="162"/>
      <c r="R47" s="162"/>
      <c r="S47" s="162"/>
      <c r="T47" s="162"/>
      <c r="U47" s="162"/>
      <c r="V47" s="162"/>
      <c r="W47" s="23"/>
      <c r="X47" s="23"/>
      <c r="Y47" s="23"/>
    </row>
    <row r="48" spans="1:26" ht="20.100000000000001" customHeight="1">
      <c r="A48" s="23"/>
      <c r="B48" s="177"/>
      <c r="C48" s="21" t="s">
        <v>9</v>
      </c>
      <c r="D48" s="3">
        <v>5</v>
      </c>
      <c r="E48" s="37" t="s">
        <v>54</v>
      </c>
      <c r="F48" s="39">
        <f>G48</f>
        <v>352.31</v>
      </c>
      <c r="G48" s="34">
        <f>SUM(H48:O48)</f>
        <v>352.31</v>
      </c>
      <c r="H48" s="76">
        <v>80.739999999999995</v>
      </c>
      <c r="I48" s="79">
        <v>87.41</v>
      </c>
      <c r="J48" s="42">
        <v>90.55</v>
      </c>
      <c r="K48" s="76">
        <v>93.61</v>
      </c>
      <c r="L48" s="42"/>
      <c r="M48" s="42"/>
      <c r="N48" s="42"/>
      <c r="O48" s="42"/>
      <c r="P48" s="23"/>
      <c r="Q48" s="162"/>
      <c r="R48" s="162"/>
      <c r="S48" s="162"/>
      <c r="T48" s="162"/>
      <c r="U48" s="162"/>
      <c r="V48" s="162"/>
      <c r="W48" s="23"/>
      <c r="X48" s="23"/>
      <c r="Y48" s="23"/>
    </row>
    <row r="49" spans="1:25" ht="20.100000000000001" customHeight="1">
      <c r="A49" s="23"/>
      <c r="B49" s="177"/>
      <c r="C49" s="21" t="s">
        <v>9</v>
      </c>
      <c r="D49" s="88">
        <v>6</v>
      </c>
      <c r="E49" s="37" t="s">
        <v>65</v>
      </c>
      <c r="F49" s="39">
        <f>G49</f>
        <v>344.75</v>
      </c>
      <c r="G49" s="34">
        <f>SUM(H49:O49)</f>
        <v>344.75</v>
      </c>
      <c r="H49" s="76">
        <v>88.48</v>
      </c>
      <c r="I49" s="76">
        <v>81.7</v>
      </c>
      <c r="J49" s="42">
        <v>87.56</v>
      </c>
      <c r="K49" s="76">
        <v>87.01</v>
      </c>
      <c r="L49" s="82"/>
      <c r="M49" s="82"/>
      <c r="N49" s="82"/>
      <c r="O49" s="82"/>
      <c r="P49" s="23"/>
      <c r="Q49" s="162"/>
      <c r="R49" s="162"/>
      <c r="S49" s="162"/>
      <c r="T49" s="162"/>
      <c r="U49" s="162"/>
      <c r="V49" s="162"/>
      <c r="W49" s="23"/>
      <c r="X49" s="23"/>
      <c r="Y49" s="23"/>
    </row>
    <row r="50" spans="1:25" ht="20.100000000000001" customHeight="1">
      <c r="A50" s="23"/>
      <c r="B50" s="177"/>
      <c r="C50" s="19" t="s">
        <v>7</v>
      </c>
      <c r="D50" s="100">
        <v>7</v>
      </c>
      <c r="E50" s="37" t="s">
        <v>118</v>
      </c>
      <c r="F50" s="39">
        <f>G50-I50</f>
        <v>181.76</v>
      </c>
      <c r="G50" s="34">
        <f>SUM(H50:O50)</f>
        <v>181.76</v>
      </c>
      <c r="H50" s="76"/>
      <c r="I50" s="76"/>
      <c r="J50" s="79">
        <v>95.43</v>
      </c>
      <c r="K50" s="76">
        <v>86.33</v>
      </c>
      <c r="L50" s="42"/>
      <c r="M50" s="42"/>
      <c r="N50" s="42"/>
      <c r="O50" s="42"/>
      <c r="P50" s="23"/>
      <c r="Q50" s="162"/>
      <c r="R50" s="162"/>
      <c r="S50" s="162"/>
      <c r="T50" s="162"/>
      <c r="U50" s="162"/>
      <c r="V50" s="162"/>
      <c r="W50" s="23"/>
      <c r="X50" s="23"/>
      <c r="Y50" s="23"/>
    </row>
    <row r="51" spans="1:25" ht="20.100000000000001" customHeight="1">
      <c r="A51" s="23"/>
      <c r="B51" s="177"/>
      <c r="C51" s="22"/>
      <c r="D51" s="103"/>
      <c r="E51" s="37"/>
      <c r="F51" s="39">
        <f>G51-I51</f>
        <v>0</v>
      </c>
      <c r="G51" s="34">
        <f>SUM(H51:O51)</f>
        <v>0</v>
      </c>
      <c r="H51" s="76"/>
      <c r="I51" s="76"/>
      <c r="J51" s="42"/>
      <c r="K51" s="76"/>
      <c r="L51" s="42"/>
      <c r="M51" s="105"/>
      <c r="N51" s="42"/>
      <c r="O51" s="42"/>
      <c r="P51" s="23"/>
      <c r="Q51" s="162"/>
      <c r="R51" s="162"/>
      <c r="S51" s="162"/>
      <c r="T51" s="162"/>
      <c r="U51" s="162"/>
      <c r="V51" s="162"/>
      <c r="W51" s="23"/>
      <c r="X51" s="23"/>
      <c r="Y51" s="23"/>
    </row>
    <row r="52" spans="1:25" ht="19.5" customHeight="1">
      <c r="A52" s="23"/>
      <c r="B52" s="177"/>
      <c r="C52" s="18"/>
      <c r="D52" s="18"/>
      <c r="E52" s="18"/>
      <c r="F52" s="18"/>
      <c r="G52" s="18"/>
      <c r="H52" s="19" t="s">
        <v>7</v>
      </c>
      <c r="I52" s="20" t="s">
        <v>39</v>
      </c>
      <c r="J52" s="20" t="s">
        <v>10</v>
      </c>
      <c r="K52" s="20" t="s">
        <v>40</v>
      </c>
      <c r="L52" s="21" t="s">
        <v>42</v>
      </c>
      <c r="M52" s="21" t="s">
        <v>41</v>
      </c>
      <c r="N52" s="21" t="s">
        <v>9</v>
      </c>
      <c r="O52" s="22" t="s">
        <v>11</v>
      </c>
      <c r="P52" s="23"/>
      <c r="Q52" s="162"/>
      <c r="R52" s="162"/>
      <c r="S52" s="162"/>
      <c r="T52" s="162"/>
      <c r="U52" s="162"/>
      <c r="V52" s="162"/>
      <c r="W52" s="23"/>
      <c r="X52" s="23"/>
      <c r="Y52" s="23"/>
    </row>
    <row r="53" spans="1:25" ht="9.9499999999999993" customHeight="1">
      <c r="A53" s="23"/>
      <c r="B53" s="23"/>
      <c r="C53" s="23"/>
      <c r="D53" s="23"/>
      <c r="E53" s="23"/>
      <c r="F53" s="23"/>
      <c r="G53" s="23"/>
      <c r="H53" s="23"/>
      <c r="I53" s="23"/>
      <c r="J53" s="23"/>
      <c r="K53" s="23"/>
      <c r="L53" s="23"/>
      <c r="M53" s="23"/>
      <c r="N53" s="23"/>
      <c r="O53" s="23"/>
      <c r="P53" s="23"/>
      <c r="Q53" s="23"/>
      <c r="R53" s="23"/>
      <c r="S53" s="23"/>
      <c r="T53" s="23"/>
      <c r="U53" s="40"/>
      <c r="V53" s="23"/>
      <c r="W53" s="10"/>
      <c r="X53" s="23"/>
      <c r="Y53" s="23"/>
    </row>
    <row r="54" spans="1:25" ht="18" customHeight="1">
      <c r="A54" s="69"/>
      <c r="B54" s="109"/>
      <c r="C54" s="69"/>
      <c r="D54" s="109"/>
      <c r="E54" s="69"/>
      <c r="F54" s="109"/>
      <c r="G54" s="69"/>
      <c r="H54" s="109"/>
      <c r="I54" s="69"/>
      <c r="J54" s="109"/>
      <c r="K54" s="69"/>
      <c r="L54" s="109"/>
      <c r="M54" s="69"/>
      <c r="N54" s="109"/>
      <c r="O54" s="69"/>
      <c r="P54" s="109"/>
      <c r="Q54" s="69"/>
      <c r="R54" s="109"/>
      <c r="S54" s="69"/>
      <c r="T54" s="109"/>
      <c r="U54" s="69"/>
      <c r="V54" s="109"/>
      <c r="W54" s="10"/>
      <c r="X54" s="23"/>
      <c r="Y54" s="23"/>
    </row>
    <row r="55" spans="1:25" ht="11.25" customHeight="1">
      <c r="A55" s="23"/>
      <c r="B55" s="23"/>
      <c r="C55" s="15"/>
      <c r="D55" s="10"/>
      <c r="E55" s="10"/>
      <c r="F55" s="10"/>
      <c r="G55" s="10"/>
      <c r="H55" s="10"/>
      <c r="I55" s="10"/>
      <c r="J55" s="13"/>
      <c r="K55" s="13"/>
      <c r="L55" s="13"/>
      <c r="M55" s="13"/>
      <c r="N55" s="10"/>
      <c r="O55" s="25"/>
      <c r="P55" s="25"/>
      <c r="Q55" s="25"/>
      <c r="R55" s="25"/>
      <c r="S55" s="25"/>
      <c r="T55" s="25"/>
      <c r="U55" s="25"/>
      <c r="V55" s="23"/>
      <c r="W55" s="23"/>
      <c r="X55" s="23"/>
      <c r="Y55" s="23"/>
    </row>
    <row r="56" spans="1:25" ht="18" customHeight="1">
      <c r="A56" s="23"/>
      <c r="B56" s="146" t="s">
        <v>167</v>
      </c>
      <c r="C56" s="125" t="s">
        <v>168</v>
      </c>
      <c r="D56" s="117" t="s">
        <v>181</v>
      </c>
      <c r="E56" s="117"/>
      <c r="F56" s="117"/>
      <c r="G56" s="117"/>
      <c r="H56" s="117"/>
      <c r="I56" s="117"/>
      <c r="J56" s="117"/>
      <c r="K56" s="117"/>
      <c r="L56" s="117"/>
      <c r="M56" s="117"/>
      <c r="N56" s="117"/>
      <c r="O56" s="117"/>
      <c r="P56" s="117"/>
      <c r="Q56" s="25"/>
      <c r="R56" s="25"/>
      <c r="S56" s="25"/>
      <c r="T56" s="25"/>
      <c r="U56" s="10"/>
      <c r="V56" s="10"/>
      <c r="W56" s="23"/>
      <c r="X56" s="23"/>
      <c r="Y56" s="23"/>
    </row>
    <row r="57" spans="1:25" ht="21" customHeight="1">
      <c r="A57" s="23"/>
      <c r="B57" s="146"/>
      <c r="C57" s="125"/>
      <c r="D57" s="118" t="s">
        <v>1</v>
      </c>
      <c r="E57" s="126" t="s">
        <v>17</v>
      </c>
      <c r="F57" s="128" t="s">
        <v>23</v>
      </c>
      <c r="G57" s="129"/>
      <c r="H57" s="128" t="s">
        <v>6</v>
      </c>
      <c r="I57" s="129"/>
      <c r="J57" s="132" t="s">
        <v>0</v>
      </c>
      <c r="K57" s="133"/>
      <c r="L57" s="136" t="s">
        <v>12</v>
      </c>
      <c r="M57" s="137"/>
      <c r="N57" s="140" t="s">
        <v>37</v>
      </c>
      <c r="O57" s="142" t="s">
        <v>3</v>
      </c>
      <c r="P57" s="144" t="s">
        <v>1</v>
      </c>
      <c r="Q57" s="25"/>
      <c r="R57" s="124" t="s">
        <v>182</v>
      </c>
      <c r="S57" s="124"/>
      <c r="T57" s="124"/>
      <c r="U57" s="124"/>
      <c r="V57" s="23"/>
      <c r="W57" s="23"/>
      <c r="X57" s="23"/>
      <c r="Y57" s="23"/>
    </row>
    <row r="58" spans="1:25" ht="21" customHeight="1">
      <c r="A58" s="23"/>
      <c r="B58" s="146"/>
      <c r="C58" s="125"/>
      <c r="D58" s="118"/>
      <c r="E58" s="127"/>
      <c r="F58" s="130"/>
      <c r="G58" s="131"/>
      <c r="H58" s="130"/>
      <c r="I58" s="131"/>
      <c r="J58" s="134"/>
      <c r="K58" s="135"/>
      <c r="L58" s="138"/>
      <c r="M58" s="139"/>
      <c r="N58" s="141"/>
      <c r="O58" s="143"/>
      <c r="P58" s="145"/>
      <c r="Q58" s="25"/>
      <c r="R58" s="124"/>
      <c r="S58" s="124"/>
      <c r="T58" s="124"/>
      <c r="U58" s="124"/>
      <c r="V58" s="23"/>
      <c r="W58" s="23"/>
      <c r="X58" s="23"/>
      <c r="Y58" s="23"/>
    </row>
    <row r="59" spans="1:25" ht="18" customHeight="1">
      <c r="A59" s="23"/>
      <c r="B59" s="146"/>
      <c r="C59" s="125"/>
      <c r="D59" s="110">
        <v>1</v>
      </c>
      <c r="E59" s="1" t="s">
        <v>66</v>
      </c>
      <c r="F59" s="115" t="s">
        <v>62</v>
      </c>
      <c r="G59" s="116"/>
      <c r="H59" s="152" t="s">
        <v>59</v>
      </c>
      <c r="I59" s="153"/>
      <c r="J59" s="152" t="s">
        <v>78</v>
      </c>
      <c r="K59" s="153"/>
      <c r="L59" s="152" t="s">
        <v>79</v>
      </c>
      <c r="M59" s="153"/>
      <c r="N59" s="72" t="s">
        <v>27</v>
      </c>
      <c r="O59" s="48">
        <v>8.4440000000000008</v>
      </c>
      <c r="P59" s="7">
        <v>1</v>
      </c>
      <c r="Q59" s="25"/>
      <c r="R59" s="124"/>
      <c r="S59" s="124"/>
      <c r="T59" s="124"/>
      <c r="U59" s="124"/>
      <c r="V59" s="23"/>
      <c r="W59" s="23"/>
      <c r="X59" s="23"/>
      <c r="Y59" s="23"/>
    </row>
    <row r="60" spans="1:25" ht="18" customHeight="1">
      <c r="A60" s="23"/>
      <c r="B60" s="146"/>
      <c r="C60" s="125"/>
      <c r="D60" s="110">
        <v>2</v>
      </c>
      <c r="E60" s="1" t="s">
        <v>73</v>
      </c>
      <c r="F60" s="115" t="s">
        <v>51</v>
      </c>
      <c r="G60" s="116"/>
      <c r="H60" s="115" t="s">
        <v>49</v>
      </c>
      <c r="I60" s="116"/>
      <c r="J60" s="152" t="s">
        <v>78</v>
      </c>
      <c r="K60" s="153"/>
      <c r="L60" s="152" t="s">
        <v>86</v>
      </c>
      <c r="M60" s="153"/>
      <c r="N60" s="72" t="s">
        <v>27</v>
      </c>
      <c r="O60" s="48">
        <v>8.6129999999999995</v>
      </c>
      <c r="P60" s="8">
        <v>2</v>
      </c>
      <c r="Q60" s="25"/>
      <c r="R60" s="124"/>
      <c r="S60" s="124"/>
      <c r="T60" s="124"/>
      <c r="U60" s="124"/>
      <c r="V60" s="23"/>
      <c r="W60" s="23"/>
      <c r="X60" s="23"/>
      <c r="Y60" s="23"/>
    </row>
    <row r="61" spans="1:25" ht="18" customHeight="1">
      <c r="A61" s="23"/>
      <c r="B61" s="146"/>
      <c r="C61" s="125"/>
      <c r="D61" s="110">
        <v>3</v>
      </c>
      <c r="E61" s="1" t="s">
        <v>72</v>
      </c>
      <c r="F61" s="115" t="s">
        <v>61</v>
      </c>
      <c r="G61" s="116"/>
      <c r="H61" s="115" t="s">
        <v>51</v>
      </c>
      <c r="I61" s="116"/>
      <c r="J61" s="152" t="s">
        <v>78</v>
      </c>
      <c r="K61" s="153"/>
      <c r="L61" s="152" t="s">
        <v>86</v>
      </c>
      <c r="M61" s="153"/>
      <c r="N61" s="72" t="s">
        <v>27</v>
      </c>
      <c r="O61" s="48">
        <v>8.6150000000000002</v>
      </c>
      <c r="P61" s="9">
        <v>3</v>
      </c>
      <c r="Q61" s="25"/>
      <c r="R61" s="124"/>
      <c r="S61" s="124"/>
      <c r="T61" s="124"/>
      <c r="U61" s="124"/>
      <c r="V61" s="23"/>
      <c r="W61" s="23"/>
      <c r="X61" s="23"/>
      <c r="Y61" s="23"/>
    </row>
    <row r="62" spans="1:25" ht="18" customHeight="1">
      <c r="A62" s="23"/>
      <c r="B62" s="146"/>
      <c r="C62" s="125"/>
      <c r="D62" s="110">
        <v>4</v>
      </c>
      <c r="E62" s="1" t="s">
        <v>152</v>
      </c>
      <c r="F62" s="115" t="s">
        <v>75</v>
      </c>
      <c r="G62" s="116"/>
      <c r="H62" s="115" t="s">
        <v>60</v>
      </c>
      <c r="I62" s="116"/>
      <c r="J62" s="152" t="s">
        <v>119</v>
      </c>
      <c r="K62" s="153"/>
      <c r="L62" s="152" t="s">
        <v>171</v>
      </c>
      <c r="M62" s="153"/>
      <c r="N62" s="72" t="s">
        <v>18</v>
      </c>
      <c r="O62" s="48">
        <v>8.6199999999999992</v>
      </c>
      <c r="P62" s="6">
        <v>4</v>
      </c>
      <c r="Q62" s="25"/>
      <c r="R62" s="124"/>
      <c r="S62" s="124"/>
      <c r="T62" s="124"/>
      <c r="U62" s="124"/>
      <c r="V62" s="23"/>
      <c r="W62" s="23"/>
      <c r="X62" s="23"/>
      <c r="Y62" s="23"/>
    </row>
    <row r="63" spans="1:25" ht="18" customHeight="1">
      <c r="A63" s="23"/>
      <c r="B63" s="146"/>
      <c r="C63" s="125"/>
      <c r="D63" s="110">
        <v>5</v>
      </c>
      <c r="E63" s="1" t="s">
        <v>52</v>
      </c>
      <c r="F63" s="115" t="s">
        <v>64</v>
      </c>
      <c r="G63" s="116"/>
      <c r="H63" s="115" t="s">
        <v>2</v>
      </c>
      <c r="I63" s="116"/>
      <c r="J63" s="152" t="s">
        <v>115</v>
      </c>
      <c r="K63" s="153"/>
      <c r="L63" s="152" t="s">
        <v>90</v>
      </c>
      <c r="M63" s="153"/>
      <c r="N63" s="72" t="s">
        <v>18</v>
      </c>
      <c r="O63" s="36">
        <v>8.6999999999999993</v>
      </c>
      <c r="P63" s="6">
        <v>5</v>
      </c>
      <c r="Q63" s="25"/>
      <c r="R63" s="124"/>
      <c r="S63" s="124"/>
      <c r="T63" s="124"/>
      <c r="U63" s="124"/>
      <c r="V63" s="23"/>
      <c r="W63" s="23"/>
      <c r="X63" s="23"/>
      <c r="Y63" s="23"/>
    </row>
    <row r="64" spans="1:25" ht="18" customHeight="1">
      <c r="A64" s="23"/>
      <c r="B64" s="146"/>
      <c r="C64" s="125"/>
      <c r="D64" s="110">
        <v>6</v>
      </c>
      <c r="E64" s="1" t="s">
        <v>112</v>
      </c>
      <c r="F64" s="115" t="s">
        <v>2</v>
      </c>
      <c r="G64" s="116"/>
      <c r="H64" s="115" t="s">
        <v>117</v>
      </c>
      <c r="I64" s="116"/>
      <c r="J64" s="152" t="s">
        <v>180</v>
      </c>
      <c r="K64" s="153"/>
      <c r="L64" s="152" t="s">
        <v>183</v>
      </c>
      <c r="M64" s="153"/>
      <c r="N64" s="72" t="s">
        <v>27</v>
      </c>
      <c r="O64" s="36">
        <v>8.7170000000000005</v>
      </c>
      <c r="P64" s="6">
        <v>6</v>
      </c>
      <c r="Q64" s="25"/>
      <c r="R64" s="124"/>
      <c r="S64" s="124"/>
      <c r="T64" s="124"/>
      <c r="U64" s="124"/>
      <c r="V64" s="23"/>
      <c r="W64" s="23"/>
      <c r="X64" s="23"/>
      <c r="Y64" s="23"/>
    </row>
    <row r="65" spans="1:25" ht="18" customHeight="1">
      <c r="A65" s="23"/>
      <c r="B65" s="146"/>
      <c r="C65" s="125"/>
      <c r="D65" s="110">
        <v>7</v>
      </c>
      <c r="E65" s="1" t="s">
        <v>74</v>
      </c>
      <c r="F65" s="115" t="s">
        <v>60</v>
      </c>
      <c r="G65" s="116"/>
      <c r="H65" s="115" t="s">
        <v>61</v>
      </c>
      <c r="I65" s="116"/>
      <c r="J65" s="152" t="s">
        <v>114</v>
      </c>
      <c r="K65" s="153"/>
      <c r="L65" s="152" t="s">
        <v>77</v>
      </c>
      <c r="M65" s="153"/>
      <c r="N65" s="72" t="s">
        <v>27</v>
      </c>
      <c r="O65" s="36">
        <v>8.7940000000000005</v>
      </c>
      <c r="P65" s="6">
        <v>7</v>
      </c>
      <c r="Q65" s="25"/>
      <c r="R65" s="124"/>
      <c r="S65" s="124"/>
      <c r="T65" s="124"/>
      <c r="U65" s="124"/>
      <c r="V65" s="23"/>
      <c r="W65" s="23"/>
      <c r="X65" s="23"/>
      <c r="Y65" s="23"/>
    </row>
    <row r="66" spans="1:25" ht="18" customHeight="1">
      <c r="A66" s="23"/>
      <c r="B66" s="146"/>
      <c r="C66" s="125"/>
      <c r="D66" s="110">
        <v>8</v>
      </c>
      <c r="E66" s="1" t="s">
        <v>85</v>
      </c>
      <c r="F66" s="115" t="s">
        <v>49</v>
      </c>
      <c r="G66" s="116"/>
      <c r="H66" s="115" t="s">
        <v>75</v>
      </c>
      <c r="I66" s="116"/>
      <c r="J66" s="152" t="s">
        <v>82</v>
      </c>
      <c r="K66" s="153"/>
      <c r="L66" s="152" t="s">
        <v>83</v>
      </c>
      <c r="M66" s="153"/>
      <c r="N66" s="72" t="s">
        <v>18</v>
      </c>
      <c r="O66" s="36">
        <v>8.8369999999999997</v>
      </c>
      <c r="P66" s="6">
        <v>8</v>
      </c>
      <c r="Q66" s="25"/>
      <c r="R66" s="124"/>
      <c r="S66" s="124"/>
      <c r="T66" s="124"/>
      <c r="U66" s="124"/>
      <c r="V66" s="23"/>
      <c r="W66" s="23"/>
      <c r="X66" s="23"/>
      <c r="Y66" s="23"/>
    </row>
    <row r="67" spans="1:25" ht="18" customHeight="1">
      <c r="A67" s="23"/>
      <c r="B67" s="146"/>
      <c r="C67" s="125"/>
      <c r="D67" s="110">
        <v>9</v>
      </c>
      <c r="E67" s="1" t="s">
        <v>53</v>
      </c>
      <c r="F67" s="115" t="s">
        <v>117</v>
      </c>
      <c r="G67" s="116"/>
      <c r="H67" s="115" t="s">
        <v>151</v>
      </c>
      <c r="I67" s="116"/>
      <c r="J67" s="152" t="s">
        <v>115</v>
      </c>
      <c r="K67" s="153"/>
      <c r="L67" s="152" t="s">
        <v>116</v>
      </c>
      <c r="M67" s="153"/>
      <c r="N67" s="72" t="s">
        <v>18</v>
      </c>
      <c r="O67" s="63">
        <v>10.461</v>
      </c>
      <c r="P67" s="6">
        <v>9</v>
      </c>
      <c r="Q67" s="25"/>
      <c r="R67" s="124"/>
      <c r="S67" s="124"/>
      <c r="T67" s="124"/>
      <c r="U67" s="124"/>
      <c r="V67" s="23"/>
      <c r="W67" s="23"/>
      <c r="X67" s="23"/>
      <c r="Y67" s="23"/>
    </row>
    <row r="68" spans="1:25" ht="9.9499999999999993" customHeight="1">
      <c r="A68" s="23"/>
      <c r="B68" s="146"/>
      <c r="C68" s="125"/>
      <c r="D68" s="10"/>
      <c r="E68" s="10"/>
      <c r="F68" s="10"/>
      <c r="G68" s="10"/>
      <c r="H68" s="10"/>
      <c r="I68" s="10"/>
      <c r="J68" s="10"/>
      <c r="K68" s="10"/>
      <c r="L68" s="10"/>
      <c r="M68" s="10"/>
      <c r="N68" s="10"/>
      <c r="O68" s="10"/>
      <c r="P68" s="10"/>
      <c r="Q68" s="10"/>
      <c r="R68" s="10"/>
      <c r="S68" s="10"/>
      <c r="T68" s="10"/>
      <c r="U68" s="10"/>
      <c r="V68" s="10"/>
      <c r="W68" s="23"/>
      <c r="X68" s="23"/>
      <c r="Y68" s="23"/>
    </row>
    <row r="69" spans="1:25" ht="18" customHeight="1">
      <c r="A69" s="23"/>
      <c r="B69" s="146"/>
      <c r="C69" s="125"/>
      <c r="D69" s="117" t="s">
        <v>26</v>
      </c>
      <c r="E69" s="117"/>
      <c r="F69" s="117"/>
      <c r="G69" s="117"/>
      <c r="H69" s="117"/>
      <c r="I69" s="117"/>
      <c r="J69" s="117"/>
      <c r="K69" s="117"/>
      <c r="L69" s="117"/>
      <c r="M69" s="117"/>
      <c r="N69" s="117"/>
      <c r="O69" s="117"/>
      <c r="P69" s="117"/>
      <c r="Q69" s="117"/>
      <c r="R69" s="117"/>
      <c r="S69" s="117"/>
      <c r="T69" s="10"/>
      <c r="U69" s="23"/>
      <c r="V69" s="23"/>
      <c r="W69" s="23"/>
      <c r="X69" s="23"/>
      <c r="Y69" s="23"/>
    </row>
    <row r="70" spans="1:25" ht="18" customHeight="1">
      <c r="A70" s="23"/>
      <c r="B70" s="146"/>
      <c r="C70" s="125"/>
      <c r="D70" s="118" t="s">
        <v>1</v>
      </c>
      <c r="E70" s="119" t="s">
        <v>17</v>
      </c>
      <c r="F70" s="120" t="s">
        <v>44</v>
      </c>
      <c r="G70" s="122" t="s">
        <v>22</v>
      </c>
      <c r="H70" s="123" t="s">
        <v>19</v>
      </c>
      <c r="I70" s="123"/>
      <c r="J70" s="123"/>
      <c r="K70" s="123"/>
      <c r="L70" s="123"/>
      <c r="M70" s="123"/>
      <c r="N70" s="123" t="s">
        <v>20</v>
      </c>
      <c r="O70" s="123"/>
      <c r="P70" s="123"/>
      <c r="Q70" s="123"/>
      <c r="R70" s="123"/>
      <c r="S70" s="123"/>
      <c r="T70" s="10"/>
      <c r="U70" s="23"/>
      <c r="V70" s="23"/>
      <c r="W70" s="23"/>
      <c r="X70" s="23"/>
      <c r="Y70" s="23"/>
    </row>
    <row r="71" spans="1:25" ht="18" customHeight="1">
      <c r="A71" s="23"/>
      <c r="B71" s="146"/>
      <c r="C71" s="125"/>
      <c r="D71" s="118"/>
      <c r="E71" s="119"/>
      <c r="F71" s="121"/>
      <c r="G71" s="122"/>
      <c r="H71" s="70" t="s">
        <v>21</v>
      </c>
      <c r="I71" s="32">
        <v>1</v>
      </c>
      <c r="J71" s="29">
        <v>2</v>
      </c>
      <c r="K71" s="30">
        <v>3</v>
      </c>
      <c r="L71" s="31">
        <v>4</v>
      </c>
      <c r="M71" s="50">
        <v>5</v>
      </c>
      <c r="N71" s="70" t="s">
        <v>21</v>
      </c>
      <c r="O71" s="32">
        <v>1</v>
      </c>
      <c r="P71" s="29">
        <v>2</v>
      </c>
      <c r="Q71" s="30">
        <v>3</v>
      </c>
      <c r="R71" s="31">
        <v>4</v>
      </c>
      <c r="S71" s="50">
        <v>5</v>
      </c>
      <c r="T71" s="10"/>
      <c r="U71" s="23"/>
      <c r="V71" s="23"/>
      <c r="W71" s="23"/>
      <c r="X71" s="23"/>
      <c r="Y71" s="23"/>
    </row>
    <row r="72" spans="1:25" ht="18" customHeight="1">
      <c r="A72" s="23"/>
      <c r="B72" s="146"/>
      <c r="C72" s="125"/>
      <c r="D72" s="110">
        <v>1</v>
      </c>
      <c r="E72" s="1" t="s">
        <v>66</v>
      </c>
      <c r="F72" s="53">
        <f>G72/$G$72*100</f>
        <v>100</v>
      </c>
      <c r="G72" s="111">
        <f t="shared" ref="G72:G80" si="1">H72+N72</f>
        <v>401.07000000000005</v>
      </c>
      <c r="H72" s="66">
        <f t="shared" ref="H72:H80" si="2">SUM(I72:M72)</f>
        <v>201.11</v>
      </c>
      <c r="I72" s="45">
        <v>40</v>
      </c>
      <c r="J72" s="45">
        <v>40</v>
      </c>
      <c r="K72" s="44">
        <v>41</v>
      </c>
      <c r="L72" s="45">
        <v>40</v>
      </c>
      <c r="M72" s="45">
        <v>40.11</v>
      </c>
      <c r="N72" s="104">
        <f t="shared" ref="N72:N80" si="3">SUM(O72:S72)</f>
        <v>199.96</v>
      </c>
      <c r="O72" s="45">
        <v>40</v>
      </c>
      <c r="P72" s="45">
        <v>40</v>
      </c>
      <c r="Q72" s="45">
        <v>40</v>
      </c>
      <c r="R72" s="45">
        <v>40</v>
      </c>
      <c r="S72" s="45">
        <v>39.96</v>
      </c>
      <c r="T72" s="10"/>
      <c r="U72" s="23"/>
      <c r="V72" s="23"/>
      <c r="W72" s="23"/>
      <c r="X72" s="23"/>
      <c r="Y72" s="23"/>
    </row>
    <row r="73" spans="1:25" ht="18" customHeight="1">
      <c r="A73" s="23"/>
      <c r="B73" s="146"/>
      <c r="C73" s="125"/>
      <c r="D73" s="110">
        <v>2</v>
      </c>
      <c r="E73" s="1" t="s">
        <v>112</v>
      </c>
      <c r="F73" s="53">
        <f t="shared" ref="F73:F80" si="4">G73/$G$72*100</f>
        <v>99.690827037674225</v>
      </c>
      <c r="G73" s="62">
        <f t="shared" si="1"/>
        <v>399.83000000000004</v>
      </c>
      <c r="H73" s="52">
        <f t="shared" si="2"/>
        <v>198.65</v>
      </c>
      <c r="I73" s="45">
        <v>39.65</v>
      </c>
      <c r="J73" s="45">
        <v>40</v>
      </c>
      <c r="K73" s="46">
        <v>39</v>
      </c>
      <c r="L73" s="45">
        <v>40</v>
      </c>
      <c r="M73" s="45">
        <v>40</v>
      </c>
      <c r="N73" s="66">
        <f t="shared" si="3"/>
        <v>201.18</v>
      </c>
      <c r="O73" s="45">
        <v>40.18</v>
      </c>
      <c r="P73" s="45">
        <v>40</v>
      </c>
      <c r="Q73" s="45">
        <v>40</v>
      </c>
      <c r="R73" s="44">
        <v>41</v>
      </c>
      <c r="S73" s="45">
        <v>40</v>
      </c>
      <c r="T73" s="10"/>
      <c r="U73" s="23"/>
      <c r="V73" s="23"/>
      <c r="W73" s="23"/>
      <c r="X73" s="23"/>
      <c r="Y73" s="23"/>
    </row>
    <row r="74" spans="1:25" ht="18" customHeight="1">
      <c r="A74" s="23"/>
      <c r="B74" s="146"/>
      <c r="C74" s="125"/>
      <c r="D74" s="110">
        <v>3</v>
      </c>
      <c r="E74" s="1" t="s">
        <v>73</v>
      </c>
      <c r="F74" s="53">
        <f t="shared" si="4"/>
        <v>99.015134515171894</v>
      </c>
      <c r="G74" s="62">
        <f t="shared" si="1"/>
        <v>397.12</v>
      </c>
      <c r="H74" s="67">
        <f t="shared" si="2"/>
        <v>200.12</v>
      </c>
      <c r="I74" s="46">
        <v>39</v>
      </c>
      <c r="J74" s="45">
        <v>40</v>
      </c>
      <c r="K74" s="44">
        <v>41</v>
      </c>
      <c r="L74" s="45">
        <v>40</v>
      </c>
      <c r="M74" s="45">
        <v>40.119999999999997</v>
      </c>
      <c r="N74" s="42">
        <f t="shared" si="3"/>
        <v>197</v>
      </c>
      <c r="O74" s="46">
        <v>39</v>
      </c>
      <c r="P74" s="45">
        <v>40</v>
      </c>
      <c r="Q74" s="44">
        <v>41</v>
      </c>
      <c r="R74" s="46">
        <v>39</v>
      </c>
      <c r="S74" s="47">
        <v>38</v>
      </c>
      <c r="T74" s="10"/>
      <c r="U74" s="23"/>
      <c r="V74" s="23"/>
      <c r="W74" s="23"/>
      <c r="X74" s="23"/>
      <c r="Y74" s="23"/>
    </row>
    <row r="75" spans="1:25" ht="18" customHeight="1">
      <c r="A75" s="23"/>
      <c r="B75" s="146"/>
      <c r="C75" s="125"/>
      <c r="D75" s="110">
        <v>4</v>
      </c>
      <c r="E75" s="1" t="s">
        <v>52</v>
      </c>
      <c r="F75" s="53">
        <f t="shared" si="4"/>
        <v>98.76580148103821</v>
      </c>
      <c r="G75" s="62">
        <f t="shared" si="1"/>
        <v>396.12</v>
      </c>
      <c r="H75" s="42">
        <f t="shared" si="2"/>
        <v>197.71</v>
      </c>
      <c r="I75" s="46">
        <v>39</v>
      </c>
      <c r="J75" s="45">
        <v>40</v>
      </c>
      <c r="K75" s="44">
        <v>40.71</v>
      </c>
      <c r="L75" s="46">
        <v>39</v>
      </c>
      <c r="M75" s="46">
        <v>39</v>
      </c>
      <c r="N75" s="52">
        <f t="shared" si="3"/>
        <v>198.41</v>
      </c>
      <c r="O75" s="46">
        <v>39</v>
      </c>
      <c r="P75" s="44">
        <v>41</v>
      </c>
      <c r="Q75" s="45">
        <v>40.409999999999997</v>
      </c>
      <c r="R75" s="45">
        <v>40</v>
      </c>
      <c r="S75" s="47">
        <v>38</v>
      </c>
      <c r="T75" s="10"/>
      <c r="U75" s="23"/>
      <c r="V75" s="23"/>
      <c r="W75" s="23"/>
      <c r="X75" s="23"/>
      <c r="Y75" s="23"/>
    </row>
    <row r="76" spans="1:25" ht="18" customHeight="1">
      <c r="A76" s="23"/>
      <c r="B76" s="146"/>
      <c r="C76" s="125"/>
      <c r="D76" s="110">
        <v>5</v>
      </c>
      <c r="E76" s="1" t="s">
        <v>72</v>
      </c>
      <c r="F76" s="53">
        <f t="shared" si="4"/>
        <v>98.558855062707238</v>
      </c>
      <c r="G76" s="62">
        <f t="shared" si="1"/>
        <v>395.28999999999996</v>
      </c>
      <c r="H76" s="42">
        <f t="shared" si="2"/>
        <v>197.75</v>
      </c>
      <c r="I76" s="46">
        <v>39</v>
      </c>
      <c r="J76" s="46">
        <v>39</v>
      </c>
      <c r="K76" s="45">
        <v>40</v>
      </c>
      <c r="L76" s="45">
        <v>40</v>
      </c>
      <c r="M76" s="45">
        <v>39.75</v>
      </c>
      <c r="N76" s="42">
        <f t="shared" si="3"/>
        <v>197.54</v>
      </c>
      <c r="O76" s="46">
        <v>39</v>
      </c>
      <c r="P76" s="45">
        <v>40</v>
      </c>
      <c r="Q76" s="45">
        <v>40</v>
      </c>
      <c r="R76" s="46">
        <v>39</v>
      </c>
      <c r="S76" s="45">
        <v>39.54</v>
      </c>
      <c r="T76" s="10"/>
      <c r="U76" s="23"/>
      <c r="V76" s="23"/>
      <c r="W76" s="23"/>
      <c r="X76" s="23"/>
      <c r="Y76" s="23"/>
    </row>
    <row r="77" spans="1:25" ht="18" customHeight="1">
      <c r="A77" s="23"/>
      <c r="B77" s="146"/>
      <c r="C77" s="125"/>
      <c r="D77" s="110">
        <v>6</v>
      </c>
      <c r="E77" s="1" t="s">
        <v>152</v>
      </c>
      <c r="F77" s="53">
        <f t="shared" si="4"/>
        <v>98.409255242227033</v>
      </c>
      <c r="G77" s="62">
        <f t="shared" si="1"/>
        <v>394.69</v>
      </c>
      <c r="H77" s="42">
        <f t="shared" si="2"/>
        <v>196.6</v>
      </c>
      <c r="I77" s="46">
        <v>39</v>
      </c>
      <c r="J77" s="45">
        <v>40</v>
      </c>
      <c r="K77" s="46">
        <v>39</v>
      </c>
      <c r="L77" s="46">
        <v>39</v>
      </c>
      <c r="M77" s="45">
        <v>39.6</v>
      </c>
      <c r="N77" s="42">
        <f t="shared" si="3"/>
        <v>198.09</v>
      </c>
      <c r="O77" s="46">
        <v>39</v>
      </c>
      <c r="P77" s="45">
        <v>40</v>
      </c>
      <c r="Q77" s="44">
        <v>41</v>
      </c>
      <c r="R77" s="46">
        <v>39</v>
      </c>
      <c r="S77" s="46">
        <v>39.090000000000003</v>
      </c>
      <c r="T77" s="10"/>
      <c r="U77" s="23"/>
      <c r="V77" s="23"/>
      <c r="W77" s="23"/>
      <c r="X77" s="23"/>
      <c r="Y77" s="23"/>
    </row>
    <row r="78" spans="1:25" ht="18" customHeight="1">
      <c r="A78" s="23"/>
      <c r="B78" s="146"/>
      <c r="C78" s="125"/>
      <c r="D78" s="110">
        <v>7</v>
      </c>
      <c r="E78" s="1" t="s">
        <v>85</v>
      </c>
      <c r="F78" s="53">
        <f t="shared" si="4"/>
        <v>95.813698356895287</v>
      </c>
      <c r="G78" s="62">
        <f t="shared" si="1"/>
        <v>384.28</v>
      </c>
      <c r="H78" s="42">
        <f t="shared" si="2"/>
        <v>194.6</v>
      </c>
      <c r="I78" s="46">
        <v>39</v>
      </c>
      <c r="J78" s="44">
        <v>40.6</v>
      </c>
      <c r="K78" s="46">
        <v>39</v>
      </c>
      <c r="L78" s="43">
        <v>37</v>
      </c>
      <c r="M78" s="46">
        <v>39</v>
      </c>
      <c r="N78" s="42">
        <f t="shared" si="3"/>
        <v>189.68</v>
      </c>
      <c r="O78" s="46">
        <v>36</v>
      </c>
      <c r="P78" s="47">
        <v>37.68</v>
      </c>
      <c r="Q78" s="45">
        <v>40</v>
      </c>
      <c r="R78" s="46">
        <v>39</v>
      </c>
      <c r="S78" s="43">
        <v>37</v>
      </c>
      <c r="T78" s="10"/>
      <c r="U78" s="23"/>
      <c r="V78" s="23"/>
      <c r="W78" s="23"/>
      <c r="X78" s="23"/>
      <c r="Y78" s="23"/>
    </row>
    <row r="79" spans="1:25" ht="18" customHeight="1">
      <c r="A79" s="23"/>
      <c r="B79" s="146"/>
      <c r="C79" s="125"/>
      <c r="D79" s="110">
        <v>8</v>
      </c>
      <c r="E79" s="1" t="s">
        <v>74</v>
      </c>
      <c r="F79" s="53">
        <f t="shared" si="4"/>
        <v>95.599271947540316</v>
      </c>
      <c r="G79" s="62">
        <f t="shared" si="1"/>
        <v>383.42</v>
      </c>
      <c r="H79" s="42">
        <f t="shared" si="2"/>
        <v>193.43</v>
      </c>
      <c r="I79" s="46">
        <v>39</v>
      </c>
      <c r="J79" s="46">
        <v>39</v>
      </c>
      <c r="K79" s="46">
        <v>39</v>
      </c>
      <c r="L79" s="47">
        <v>38</v>
      </c>
      <c r="M79" s="47">
        <v>38.43</v>
      </c>
      <c r="N79" s="42">
        <f t="shared" si="3"/>
        <v>189.99</v>
      </c>
      <c r="O79" s="47">
        <v>38</v>
      </c>
      <c r="P79" s="47">
        <v>38</v>
      </c>
      <c r="Q79" s="47">
        <v>38</v>
      </c>
      <c r="R79" s="47">
        <v>38</v>
      </c>
      <c r="S79" s="47">
        <v>37.99</v>
      </c>
      <c r="T79" s="10"/>
      <c r="U79" s="23"/>
      <c r="V79" s="23"/>
      <c r="W79" s="23"/>
      <c r="X79" s="23"/>
      <c r="Y79" s="23"/>
    </row>
    <row r="80" spans="1:25" ht="18" customHeight="1">
      <c r="A80" s="23"/>
      <c r="B80" s="146"/>
      <c r="C80" s="125"/>
      <c r="D80" s="110">
        <v>9</v>
      </c>
      <c r="E80" s="1" t="s">
        <v>53</v>
      </c>
      <c r="F80" s="53">
        <f t="shared" si="4"/>
        <v>94.457326651208021</v>
      </c>
      <c r="G80" s="62">
        <f t="shared" si="1"/>
        <v>378.84000000000003</v>
      </c>
      <c r="H80" s="42">
        <f t="shared" si="2"/>
        <v>198.44</v>
      </c>
      <c r="I80" s="202">
        <v>40</v>
      </c>
      <c r="J80" s="46">
        <v>39</v>
      </c>
      <c r="K80" s="45">
        <v>40</v>
      </c>
      <c r="L80" s="45">
        <v>40.44</v>
      </c>
      <c r="M80" s="46">
        <v>39</v>
      </c>
      <c r="N80" s="42">
        <f t="shared" si="3"/>
        <v>180.4</v>
      </c>
      <c r="O80" s="71">
        <v>36</v>
      </c>
      <c r="P80" s="43">
        <v>36</v>
      </c>
      <c r="Q80" s="43">
        <v>37</v>
      </c>
      <c r="R80" s="43">
        <v>36.4</v>
      </c>
      <c r="S80" s="43">
        <v>35</v>
      </c>
      <c r="T80" s="10"/>
      <c r="U80" s="23"/>
      <c r="V80" s="23"/>
      <c r="W80" s="23"/>
      <c r="X80" s="23"/>
      <c r="Y80" s="23"/>
    </row>
    <row r="81" spans="1:26" ht="12" customHeight="1">
      <c r="A81" s="23"/>
      <c r="B81" s="146"/>
      <c r="C81" s="23"/>
      <c r="D81" s="23"/>
      <c r="E81" s="23"/>
      <c r="F81" s="23"/>
      <c r="G81" s="23"/>
      <c r="H81" s="23"/>
      <c r="I81" s="23"/>
      <c r="J81" s="23"/>
      <c r="K81" s="23"/>
      <c r="L81" s="23"/>
      <c r="M81" s="23"/>
      <c r="N81" s="23"/>
      <c r="O81" s="23"/>
      <c r="P81" s="23"/>
      <c r="Q81" s="23"/>
      <c r="R81" s="23"/>
      <c r="S81" s="23"/>
      <c r="T81" s="23"/>
      <c r="U81" s="23"/>
      <c r="V81" s="23"/>
      <c r="W81" s="23"/>
      <c r="X81" s="23"/>
      <c r="Y81" s="23"/>
    </row>
    <row r="82" spans="1:26" ht="9.9499999999999993" customHeight="1">
      <c r="A82" s="23"/>
      <c r="B82" s="146"/>
      <c r="C82" s="69"/>
      <c r="D82" s="109"/>
      <c r="E82" s="69"/>
      <c r="F82" s="109"/>
      <c r="G82" s="69"/>
      <c r="H82" s="109"/>
      <c r="I82" s="69"/>
      <c r="J82" s="109"/>
      <c r="K82" s="69"/>
      <c r="L82" s="109"/>
      <c r="M82" s="69"/>
      <c r="N82" s="109"/>
      <c r="O82" s="69"/>
      <c r="P82" s="109"/>
      <c r="Q82" s="69"/>
      <c r="R82" s="109"/>
      <c r="S82" s="69"/>
      <c r="T82" s="109"/>
      <c r="U82" s="69"/>
      <c r="V82" s="23"/>
      <c r="W82" s="23"/>
      <c r="X82" s="23"/>
      <c r="Y82" s="23"/>
    </row>
    <row r="83" spans="1:26" ht="9.9499999999999993" customHeight="1">
      <c r="A83" s="23"/>
      <c r="B83" s="146"/>
      <c r="C83" s="23"/>
      <c r="D83" s="23"/>
      <c r="E83" s="23"/>
      <c r="F83" s="23"/>
      <c r="G83" s="23"/>
      <c r="H83" s="23"/>
      <c r="I83" s="23"/>
      <c r="J83" s="23"/>
      <c r="K83" s="23"/>
      <c r="L83" s="23"/>
      <c r="M83" s="23"/>
      <c r="N83" s="23"/>
      <c r="O83" s="23"/>
      <c r="P83" s="23"/>
      <c r="Q83" s="23"/>
      <c r="R83" s="23"/>
      <c r="S83" s="23"/>
      <c r="T83" s="23"/>
      <c r="U83" s="23"/>
      <c r="V83" s="23"/>
      <c r="W83" s="23"/>
      <c r="X83" s="23"/>
      <c r="Y83" s="23"/>
    </row>
    <row r="84" spans="1:26" ht="21" customHeight="1">
      <c r="A84" s="23"/>
      <c r="B84" s="146"/>
      <c r="C84" s="125" t="s">
        <v>45</v>
      </c>
      <c r="D84" s="117" t="s">
        <v>174</v>
      </c>
      <c r="E84" s="117"/>
      <c r="F84" s="117"/>
      <c r="G84" s="117"/>
      <c r="H84" s="117"/>
      <c r="I84" s="117"/>
      <c r="J84" s="117"/>
      <c r="K84" s="117"/>
      <c r="L84" s="117"/>
      <c r="M84" s="117"/>
      <c r="N84" s="117"/>
      <c r="O84" s="117"/>
      <c r="P84" s="117"/>
      <c r="Q84" s="25"/>
      <c r="R84" s="25"/>
      <c r="S84" s="25"/>
      <c r="T84" s="25"/>
      <c r="U84" s="23"/>
      <c r="V84" s="23"/>
      <c r="W84" s="23"/>
      <c r="X84" s="23"/>
      <c r="Y84" s="23"/>
    </row>
    <row r="85" spans="1:26" ht="21" customHeight="1">
      <c r="A85" s="23"/>
      <c r="B85" s="146"/>
      <c r="C85" s="125"/>
      <c r="D85" s="118" t="s">
        <v>1</v>
      </c>
      <c r="E85" s="126" t="s">
        <v>17</v>
      </c>
      <c r="F85" s="128" t="s">
        <v>23</v>
      </c>
      <c r="G85" s="129"/>
      <c r="H85" s="128" t="s">
        <v>6</v>
      </c>
      <c r="I85" s="129"/>
      <c r="J85" s="132" t="s">
        <v>0</v>
      </c>
      <c r="K85" s="133"/>
      <c r="L85" s="136" t="s">
        <v>12</v>
      </c>
      <c r="M85" s="137"/>
      <c r="N85" s="140" t="s">
        <v>37</v>
      </c>
      <c r="O85" s="142" t="s">
        <v>3</v>
      </c>
      <c r="P85" s="144" t="s">
        <v>1</v>
      </c>
      <c r="Q85" s="25"/>
      <c r="R85" s="124" t="s">
        <v>35</v>
      </c>
      <c r="S85" s="124"/>
      <c r="T85" s="124"/>
      <c r="U85" s="124"/>
      <c r="V85" s="10"/>
      <c r="W85" s="23"/>
      <c r="X85" s="23"/>
      <c r="Y85" s="23"/>
    </row>
    <row r="86" spans="1:26" ht="21" customHeight="1">
      <c r="A86" s="23"/>
      <c r="B86" s="146"/>
      <c r="C86" s="125"/>
      <c r="D86" s="118"/>
      <c r="E86" s="127"/>
      <c r="F86" s="130"/>
      <c r="G86" s="131"/>
      <c r="H86" s="130"/>
      <c r="I86" s="131"/>
      <c r="J86" s="134"/>
      <c r="K86" s="135"/>
      <c r="L86" s="138"/>
      <c r="M86" s="139"/>
      <c r="N86" s="141"/>
      <c r="O86" s="143"/>
      <c r="P86" s="145"/>
      <c r="Q86" s="25"/>
      <c r="R86" s="124"/>
      <c r="S86" s="124"/>
      <c r="T86" s="124"/>
      <c r="U86" s="124"/>
      <c r="V86" s="10"/>
      <c r="W86" s="23"/>
      <c r="X86" s="23"/>
      <c r="Y86" s="23"/>
    </row>
    <row r="87" spans="1:26" ht="18" customHeight="1">
      <c r="A87" s="23"/>
      <c r="B87" s="146"/>
      <c r="C87" s="125"/>
      <c r="D87" s="110">
        <v>1</v>
      </c>
      <c r="E87" s="1" t="s">
        <v>66</v>
      </c>
      <c r="F87" s="115" t="s">
        <v>59</v>
      </c>
      <c r="G87" s="116"/>
      <c r="H87" s="115" t="s">
        <v>62</v>
      </c>
      <c r="I87" s="116"/>
      <c r="J87" s="152" t="s">
        <v>78</v>
      </c>
      <c r="K87" s="153"/>
      <c r="L87" s="152" t="s">
        <v>79</v>
      </c>
      <c r="M87" s="153"/>
      <c r="N87" s="72" t="s">
        <v>27</v>
      </c>
      <c r="O87" s="48">
        <v>8.5709999999999997</v>
      </c>
      <c r="P87" s="7">
        <v>1</v>
      </c>
      <c r="Q87" s="25"/>
      <c r="R87" s="124"/>
      <c r="S87" s="124"/>
      <c r="T87" s="124"/>
      <c r="U87" s="124"/>
      <c r="V87" s="10"/>
      <c r="W87" s="23"/>
      <c r="X87" s="23"/>
      <c r="Y87" s="23"/>
    </row>
    <row r="88" spans="1:26" ht="18" customHeight="1">
      <c r="A88" s="23"/>
      <c r="B88" s="146"/>
      <c r="C88" s="125"/>
      <c r="D88" s="110">
        <v>2</v>
      </c>
      <c r="E88" s="1" t="s">
        <v>72</v>
      </c>
      <c r="F88" s="115" t="s">
        <v>51</v>
      </c>
      <c r="G88" s="116"/>
      <c r="H88" s="115" t="s">
        <v>61</v>
      </c>
      <c r="I88" s="116"/>
      <c r="J88" s="152" t="s">
        <v>78</v>
      </c>
      <c r="K88" s="153"/>
      <c r="L88" s="152" t="s">
        <v>86</v>
      </c>
      <c r="M88" s="153"/>
      <c r="N88" s="72" t="s">
        <v>27</v>
      </c>
      <c r="O88" s="48">
        <v>8.5969999999999995</v>
      </c>
      <c r="P88" s="8">
        <v>2</v>
      </c>
      <c r="Q88" s="25"/>
      <c r="R88" s="124"/>
      <c r="S88" s="124"/>
      <c r="T88" s="124"/>
      <c r="U88" s="124"/>
      <c r="V88" s="10"/>
      <c r="W88" s="23"/>
      <c r="X88" s="23"/>
      <c r="Y88" s="23"/>
    </row>
    <row r="89" spans="1:26" ht="18" customHeight="1">
      <c r="A89" s="23"/>
      <c r="B89" s="146"/>
      <c r="C89" s="125"/>
      <c r="D89" s="110">
        <v>3</v>
      </c>
      <c r="E89" s="1" t="s">
        <v>152</v>
      </c>
      <c r="F89" s="115" t="s">
        <v>60</v>
      </c>
      <c r="G89" s="116"/>
      <c r="H89" s="115" t="s">
        <v>75</v>
      </c>
      <c r="I89" s="116"/>
      <c r="J89" s="152" t="s">
        <v>119</v>
      </c>
      <c r="K89" s="153"/>
      <c r="L89" s="152" t="s">
        <v>171</v>
      </c>
      <c r="M89" s="153"/>
      <c r="N89" s="72" t="s">
        <v>18</v>
      </c>
      <c r="O89" s="48">
        <v>8.641</v>
      </c>
      <c r="P89" s="9">
        <v>3</v>
      </c>
      <c r="Q89" s="25"/>
      <c r="R89" s="124"/>
      <c r="S89" s="124"/>
      <c r="T89" s="124"/>
      <c r="U89" s="124"/>
      <c r="V89" s="10"/>
      <c r="W89" s="23"/>
      <c r="X89" s="23"/>
      <c r="Y89" s="23"/>
    </row>
    <row r="90" spans="1:26" ht="18" customHeight="1">
      <c r="A90" s="23"/>
      <c r="B90" s="146"/>
      <c r="C90" s="125"/>
      <c r="D90" s="110">
        <v>4</v>
      </c>
      <c r="E90" s="1" t="s">
        <v>52</v>
      </c>
      <c r="F90" s="115" t="s">
        <v>2</v>
      </c>
      <c r="G90" s="116"/>
      <c r="H90" s="115" t="s">
        <v>64</v>
      </c>
      <c r="I90" s="116"/>
      <c r="J90" s="152" t="s">
        <v>115</v>
      </c>
      <c r="K90" s="153"/>
      <c r="L90" s="152" t="s">
        <v>90</v>
      </c>
      <c r="M90" s="153"/>
      <c r="N90" s="72" t="s">
        <v>18</v>
      </c>
      <c r="O90" s="48">
        <v>8.6620000000000008</v>
      </c>
      <c r="P90" s="6">
        <v>4</v>
      </c>
      <c r="Q90" s="25"/>
      <c r="R90" s="124"/>
      <c r="S90" s="124"/>
      <c r="T90" s="124"/>
      <c r="U90" s="124"/>
      <c r="V90" s="10"/>
      <c r="W90" s="23"/>
      <c r="X90" s="23"/>
      <c r="Y90" s="23"/>
    </row>
    <row r="91" spans="1:26" ht="18" customHeight="1">
      <c r="A91" s="23"/>
      <c r="B91" s="146"/>
      <c r="C91" s="125"/>
      <c r="D91" s="110">
        <v>5</v>
      </c>
      <c r="E91" s="1" t="s">
        <v>112</v>
      </c>
      <c r="F91" s="115" t="s">
        <v>117</v>
      </c>
      <c r="G91" s="116"/>
      <c r="H91" s="115" t="s">
        <v>2</v>
      </c>
      <c r="I91" s="116"/>
      <c r="J91" s="152" t="s">
        <v>119</v>
      </c>
      <c r="K91" s="153"/>
      <c r="L91" s="152" t="s">
        <v>120</v>
      </c>
      <c r="M91" s="153"/>
      <c r="N91" s="72" t="s">
        <v>27</v>
      </c>
      <c r="O91" s="36">
        <v>8.7330000000000005</v>
      </c>
      <c r="P91" s="6">
        <v>5</v>
      </c>
      <c r="Q91" s="25"/>
      <c r="R91" s="124"/>
      <c r="S91" s="124"/>
      <c r="T91" s="124"/>
      <c r="U91" s="124"/>
      <c r="V91" s="10"/>
      <c r="W91" s="23"/>
      <c r="X91" s="23"/>
      <c r="Y91" s="23"/>
    </row>
    <row r="92" spans="1:26" ht="18" customHeight="1">
      <c r="A92" s="23"/>
      <c r="B92" s="146"/>
      <c r="C92" s="125"/>
      <c r="D92" s="110">
        <v>6</v>
      </c>
      <c r="E92" s="1" t="s">
        <v>74</v>
      </c>
      <c r="F92" s="115" t="s">
        <v>61</v>
      </c>
      <c r="G92" s="116"/>
      <c r="H92" s="115" t="s">
        <v>60</v>
      </c>
      <c r="I92" s="116"/>
      <c r="J92" s="152" t="s">
        <v>114</v>
      </c>
      <c r="K92" s="153"/>
      <c r="L92" s="152" t="s">
        <v>77</v>
      </c>
      <c r="M92" s="153"/>
      <c r="N92" s="72" t="s">
        <v>27</v>
      </c>
      <c r="O92" s="36">
        <v>8.8330000000000002</v>
      </c>
      <c r="P92" s="6">
        <v>6</v>
      </c>
      <c r="Q92" s="25"/>
      <c r="R92" s="124"/>
      <c r="S92" s="124"/>
      <c r="T92" s="124"/>
      <c r="U92" s="124"/>
      <c r="V92" s="10"/>
      <c r="W92" s="23"/>
      <c r="X92" s="23"/>
      <c r="Y92" s="23"/>
    </row>
    <row r="93" spans="1:26" ht="18" customHeight="1">
      <c r="A93" s="23"/>
      <c r="B93" s="146"/>
      <c r="C93" s="125"/>
      <c r="D93" s="110">
        <v>7</v>
      </c>
      <c r="E93" s="1" t="s">
        <v>73</v>
      </c>
      <c r="F93" s="115" t="s">
        <v>49</v>
      </c>
      <c r="G93" s="116"/>
      <c r="H93" s="115" t="s">
        <v>51</v>
      </c>
      <c r="I93" s="116"/>
      <c r="J93" s="152" t="s">
        <v>78</v>
      </c>
      <c r="K93" s="153"/>
      <c r="L93" s="152" t="s">
        <v>86</v>
      </c>
      <c r="M93" s="153"/>
      <c r="N93" s="72" t="s">
        <v>27</v>
      </c>
      <c r="O93" s="36">
        <v>8.8670000000000009</v>
      </c>
      <c r="P93" s="6">
        <v>9</v>
      </c>
      <c r="Q93" s="25"/>
      <c r="R93" s="124"/>
      <c r="S93" s="124"/>
      <c r="T93" s="124"/>
      <c r="U93" s="124"/>
      <c r="V93" s="10"/>
      <c r="W93" s="23"/>
      <c r="X93" s="23"/>
      <c r="Y93" s="23"/>
    </row>
    <row r="94" spans="1:26" ht="18" customHeight="1">
      <c r="A94" s="23"/>
      <c r="B94" s="146"/>
      <c r="C94" s="125"/>
      <c r="D94" s="110">
        <v>8</v>
      </c>
      <c r="E94" s="1" t="s">
        <v>85</v>
      </c>
      <c r="F94" s="115" t="s">
        <v>75</v>
      </c>
      <c r="G94" s="116"/>
      <c r="H94" s="115" t="s">
        <v>49</v>
      </c>
      <c r="I94" s="116"/>
      <c r="J94" s="152" t="s">
        <v>82</v>
      </c>
      <c r="K94" s="153"/>
      <c r="L94" s="152" t="s">
        <v>83</v>
      </c>
      <c r="M94" s="153"/>
      <c r="N94" s="72" t="s">
        <v>18</v>
      </c>
      <c r="O94" s="36">
        <v>8.9030000000000005</v>
      </c>
      <c r="P94" s="6">
        <v>7</v>
      </c>
      <c r="Q94" s="25"/>
      <c r="R94" s="124"/>
      <c r="S94" s="124"/>
      <c r="T94" s="124"/>
      <c r="U94" s="124"/>
      <c r="V94" s="10"/>
      <c r="W94" s="23"/>
      <c r="X94" s="23"/>
      <c r="Y94" s="23"/>
    </row>
    <row r="95" spans="1:26" ht="18" customHeight="1">
      <c r="A95" s="23"/>
      <c r="B95" s="146"/>
      <c r="C95" s="125"/>
      <c r="D95" s="110">
        <v>9</v>
      </c>
      <c r="E95" s="1" t="s">
        <v>53</v>
      </c>
      <c r="F95" s="115" t="s">
        <v>151</v>
      </c>
      <c r="G95" s="116"/>
      <c r="H95" s="115" t="s">
        <v>117</v>
      </c>
      <c r="I95" s="116"/>
      <c r="J95" s="152" t="s">
        <v>115</v>
      </c>
      <c r="K95" s="153"/>
      <c r="L95" s="152" t="s">
        <v>116</v>
      </c>
      <c r="M95" s="153"/>
      <c r="N95" s="72" t="s">
        <v>18</v>
      </c>
      <c r="O95" s="63">
        <v>9.1549999999999994</v>
      </c>
      <c r="P95" s="6">
        <v>8</v>
      </c>
      <c r="Q95" s="25"/>
      <c r="R95" s="124"/>
      <c r="S95" s="124"/>
      <c r="T95" s="124"/>
      <c r="U95" s="124"/>
      <c r="V95" s="10"/>
      <c r="W95" s="23"/>
      <c r="X95" s="23"/>
      <c r="Y95" s="23"/>
    </row>
    <row r="96" spans="1:26" s="28" customFormat="1" ht="9.9499999999999993" customHeight="1">
      <c r="A96" s="23"/>
      <c r="B96" s="146"/>
      <c r="C96" s="125"/>
      <c r="D96" s="10"/>
      <c r="E96" s="10"/>
      <c r="F96" s="10"/>
      <c r="G96" s="10"/>
      <c r="H96" s="10"/>
      <c r="I96" s="10"/>
      <c r="J96" s="10"/>
      <c r="K96" s="10"/>
      <c r="L96" s="10"/>
      <c r="M96" s="10"/>
      <c r="N96" s="10"/>
      <c r="O96" s="10"/>
      <c r="P96" s="10"/>
      <c r="Q96" s="10"/>
      <c r="R96" s="10"/>
      <c r="S96" s="10"/>
      <c r="T96" s="10"/>
      <c r="U96" s="10"/>
      <c r="V96" s="10"/>
      <c r="W96" s="23"/>
      <c r="X96" s="23"/>
      <c r="Y96" s="23"/>
      <c r="Z96" s="2"/>
    </row>
    <row r="97" spans="1:25" ht="21" customHeight="1">
      <c r="A97" s="23"/>
      <c r="B97" s="146"/>
      <c r="C97" s="125"/>
      <c r="D97" s="117" t="s">
        <v>26</v>
      </c>
      <c r="E97" s="117"/>
      <c r="F97" s="117"/>
      <c r="G97" s="117"/>
      <c r="H97" s="117"/>
      <c r="I97" s="117"/>
      <c r="J97" s="117"/>
      <c r="K97" s="117"/>
      <c r="L97" s="117"/>
      <c r="M97" s="117"/>
      <c r="N97" s="117"/>
      <c r="O97" s="117"/>
      <c r="P97" s="117"/>
      <c r="Q97" s="117"/>
      <c r="R97" s="117"/>
      <c r="S97" s="117"/>
      <c r="T97" s="23"/>
      <c r="U97" s="23"/>
      <c r="V97" s="10"/>
      <c r="W97" s="23"/>
      <c r="X97" s="23"/>
      <c r="Y97" s="23"/>
    </row>
    <row r="98" spans="1:25" ht="21" customHeight="1">
      <c r="A98" s="23"/>
      <c r="B98" s="146"/>
      <c r="C98" s="125"/>
      <c r="D98" s="118" t="s">
        <v>1</v>
      </c>
      <c r="E98" s="119" t="s">
        <v>17</v>
      </c>
      <c r="F98" s="120" t="s">
        <v>44</v>
      </c>
      <c r="G98" s="122" t="s">
        <v>22</v>
      </c>
      <c r="H98" s="123" t="s">
        <v>19</v>
      </c>
      <c r="I98" s="123"/>
      <c r="J98" s="123"/>
      <c r="K98" s="123"/>
      <c r="L98" s="123"/>
      <c r="M98" s="123"/>
      <c r="N98" s="123" t="s">
        <v>20</v>
      </c>
      <c r="O98" s="123"/>
      <c r="P98" s="123"/>
      <c r="Q98" s="123"/>
      <c r="R98" s="123"/>
      <c r="S98" s="123"/>
      <c r="T98" s="23"/>
      <c r="U98" s="23"/>
      <c r="V98" s="10"/>
      <c r="W98" s="23"/>
      <c r="X98" s="23"/>
      <c r="Y98" s="23"/>
    </row>
    <row r="99" spans="1:25" ht="21" customHeight="1">
      <c r="A99" s="23"/>
      <c r="B99" s="146"/>
      <c r="C99" s="125"/>
      <c r="D99" s="118"/>
      <c r="E99" s="119"/>
      <c r="F99" s="121"/>
      <c r="G99" s="122"/>
      <c r="H99" s="70" t="s">
        <v>21</v>
      </c>
      <c r="I99" s="32">
        <v>1</v>
      </c>
      <c r="J99" s="29">
        <v>2</v>
      </c>
      <c r="K99" s="30">
        <v>3</v>
      </c>
      <c r="L99" s="31">
        <v>4</v>
      </c>
      <c r="M99" s="50">
        <v>5</v>
      </c>
      <c r="N99" s="70" t="s">
        <v>21</v>
      </c>
      <c r="O99" s="32">
        <v>1</v>
      </c>
      <c r="P99" s="29">
        <v>2</v>
      </c>
      <c r="Q99" s="30">
        <v>3</v>
      </c>
      <c r="R99" s="31">
        <v>4</v>
      </c>
      <c r="S99" s="50">
        <v>5</v>
      </c>
      <c r="T99" s="23"/>
      <c r="U99" s="23"/>
      <c r="V99" s="10"/>
      <c r="W99" s="23"/>
      <c r="X99" s="23"/>
      <c r="Y99" s="23"/>
    </row>
    <row r="100" spans="1:25" ht="18" customHeight="1">
      <c r="A100" s="23"/>
      <c r="B100" s="146"/>
      <c r="C100" s="125"/>
      <c r="D100" s="110">
        <v>1</v>
      </c>
      <c r="E100" s="1" t="s">
        <v>72</v>
      </c>
      <c r="F100" s="53">
        <f>G100/$G$100*100</f>
        <v>100</v>
      </c>
      <c r="G100" s="62">
        <f t="shared" ref="G100:G108" si="5">H100+N100</f>
        <v>399.65</v>
      </c>
      <c r="H100" s="66">
        <f t="shared" ref="H100:H108" si="6">SUM(I100:M100)</f>
        <v>200.13</v>
      </c>
      <c r="I100" s="45">
        <v>40</v>
      </c>
      <c r="J100" s="45">
        <v>40</v>
      </c>
      <c r="K100" s="45">
        <v>40</v>
      </c>
      <c r="L100" s="45">
        <v>40</v>
      </c>
      <c r="M100" s="45">
        <v>40.130000000000003</v>
      </c>
      <c r="N100" s="201">
        <f t="shared" ref="N100:N108" si="7">SUM(O100:S100)</f>
        <v>199.52</v>
      </c>
      <c r="O100" s="45">
        <v>40</v>
      </c>
      <c r="P100" s="46">
        <v>39</v>
      </c>
      <c r="Q100" s="45">
        <v>40</v>
      </c>
      <c r="R100" s="45">
        <v>40</v>
      </c>
      <c r="S100" s="44">
        <v>40.520000000000003</v>
      </c>
      <c r="T100" s="23"/>
      <c r="U100" s="23"/>
      <c r="V100" s="10"/>
      <c r="W100" s="23"/>
      <c r="X100" s="23"/>
      <c r="Y100" s="23"/>
    </row>
    <row r="101" spans="1:25" ht="18" customHeight="1">
      <c r="A101" s="23"/>
      <c r="B101" s="146"/>
      <c r="C101" s="125"/>
      <c r="D101" s="110">
        <v>2</v>
      </c>
      <c r="E101" s="1" t="s">
        <v>66</v>
      </c>
      <c r="F101" s="53">
        <f t="shared" ref="F101:F108" si="8">G101/$G$100*100</f>
        <v>99.419492055548616</v>
      </c>
      <c r="G101" s="62">
        <f t="shared" si="5"/>
        <v>397.33000000000004</v>
      </c>
      <c r="H101" s="52">
        <f t="shared" si="6"/>
        <v>198.28</v>
      </c>
      <c r="I101" s="46">
        <v>39</v>
      </c>
      <c r="J101" s="45">
        <v>40</v>
      </c>
      <c r="K101" s="45">
        <v>40</v>
      </c>
      <c r="L101" s="45">
        <v>40</v>
      </c>
      <c r="M101" s="46">
        <v>39.28</v>
      </c>
      <c r="N101" s="104">
        <f t="shared" si="7"/>
        <v>199.05</v>
      </c>
      <c r="O101" s="45">
        <v>40</v>
      </c>
      <c r="P101" s="45">
        <v>40</v>
      </c>
      <c r="Q101" s="44">
        <v>41</v>
      </c>
      <c r="R101" s="46">
        <v>39</v>
      </c>
      <c r="S101" s="46">
        <v>39.049999999999997</v>
      </c>
      <c r="T101" s="23"/>
      <c r="U101" s="23"/>
      <c r="V101" s="10"/>
      <c r="W101" s="23"/>
      <c r="X101" s="23"/>
      <c r="Y101" s="23"/>
    </row>
    <row r="102" spans="1:25" ht="18" customHeight="1">
      <c r="A102" s="23"/>
      <c r="B102" s="146"/>
      <c r="C102" s="125"/>
      <c r="D102" s="110">
        <v>3</v>
      </c>
      <c r="E102" s="1" t="s">
        <v>52</v>
      </c>
      <c r="F102" s="53">
        <f t="shared" si="8"/>
        <v>99.116727136244222</v>
      </c>
      <c r="G102" s="62">
        <f t="shared" si="5"/>
        <v>396.12</v>
      </c>
      <c r="H102" s="104">
        <f t="shared" si="6"/>
        <v>199.48</v>
      </c>
      <c r="I102" s="46">
        <v>39</v>
      </c>
      <c r="J102" s="45">
        <v>40</v>
      </c>
      <c r="K102" s="44">
        <v>41</v>
      </c>
      <c r="L102" s="45">
        <v>40</v>
      </c>
      <c r="M102" s="46">
        <v>39.479999999999997</v>
      </c>
      <c r="N102" s="42">
        <f t="shared" si="7"/>
        <v>196.64</v>
      </c>
      <c r="O102" s="45">
        <v>40</v>
      </c>
      <c r="P102" s="46">
        <v>39</v>
      </c>
      <c r="Q102" s="46">
        <v>39</v>
      </c>
      <c r="R102" s="46">
        <v>39</v>
      </c>
      <c r="S102" s="45">
        <v>39.64</v>
      </c>
      <c r="T102" s="23"/>
      <c r="U102" s="23"/>
      <c r="V102" s="10"/>
      <c r="W102" s="23"/>
      <c r="X102" s="23"/>
      <c r="Y102" s="23"/>
    </row>
    <row r="103" spans="1:25" ht="18" customHeight="1">
      <c r="A103" s="23"/>
      <c r="B103" s="146"/>
      <c r="C103" s="125"/>
      <c r="D103" s="110">
        <v>4</v>
      </c>
      <c r="E103" s="1" t="s">
        <v>112</v>
      </c>
      <c r="F103" s="53">
        <f t="shared" si="8"/>
        <v>98.628800200175149</v>
      </c>
      <c r="G103" s="62">
        <f t="shared" si="5"/>
        <v>394.16999999999996</v>
      </c>
      <c r="H103" s="42">
        <f t="shared" si="6"/>
        <v>198.09</v>
      </c>
      <c r="I103" s="47">
        <v>38</v>
      </c>
      <c r="J103" s="45">
        <v>40.090000000000003</v>
      </c>
      <c r="K103" s="44">
        <v>41</v>
      </c>
      <c r="L103" s="45">
        <v>40</v>
      </c>
      <c r="M103" s="46">
        <v>39</v>
      </c>
      <c r="N103" s="42">
        <f t="shared" si="7"/>
        <v>196.07999999999998</v>
      </c>
      <c r="O103" s="47">
        <v>38</v>
      </c>
      <c r="P103" s="45">
        <v>40.08</v>
      </c>
      <c r="Q103" s="44">
        <v>41</v>
      </c>
      <c r="R103" s="46">
        <v>39</v>
      </c>
      <c r="S103" s="47">
        <v>38</v>
      </c>
      <c r="T103" s="23"/>
      <c r="U103" s="23"/>
      <c r="V103" s="10"/>
      <c r="W103" s="23"/>
      <c r="X103" s="23"/>
      <c r="Y103" s="23"/>
    </row>
    <row r="104" spans="1:25" ht="18" customHeight="1">
      <c r="A104" s="23"/>
      <c r="B104" s="146"/>
      <c r="C104" s="125"/>
      <c r="D104" s="110">
        <v>5</v>
      </c>
      <c r="E104" s="1" t="s">
        <v>152</v>
      </c>
      <c r="F104" s="53">
        <f t="shared" si="8"/>
        <v>98.188414863005121</v>
      </c>
      <c r="G104" s="62">
        <f t="shared" si="5"/>
        <v>392.40999999999997</v>
      </c>
      <c r="H104" s="42">
        <f t="shared" si="6"/>
        <v>197.82</v>
      </c>
      <c r="I104" s="46">
        <v>39</v>
      </c>
      <c r="J104" s="45">
        <v>40</v>
      </c>
      <c r="K104" s="45">
        <v>40</v>
      </c>
      <c r="L104" s="46">
        <v>39</v>
      </c>
      <c r="M104" s="45">
        <v>39.82</v>
      </c>
      <c r="N104" s="42">
        <f t="shared" si="7"/>
        <v>194.59</v>
      </c>
      <c r="O104" s="47">
        <v>38</v>
      </c>
      <c r="P104" s="46">
        <v>39</v>
      </c>
      <c r="Q104" s="46">
        <v>39</v>
      </c>
      <c r="R104" s="46">
        <v>39</v>
      </c>
      <c r="S104" s="45">
        <v>39.590000000000003</v>
      </c>
      <c r="T104" s="23"/>
      <c r="U104" s="23"/>
      <c r="V104" s="10"/>
      <c r="W104" s="23"/>
      <c r="X104" s="23"/>
      <c r="Y104" s="23"/>
    </row>
    <row r="105" spans="1:25" ht="18" customHeight="1">
      <c r="A105" s="23"/>
      <c r="B105" s="146"/>
      <c r="C105" s="125"/>
      <c r="D105" s="110">
        <v>6</v>
      </c>
      <c r="E105" s="1" t="s">
        <v>85</v>
      </c>
      <c r="F105" s="53">
        <f t="shared" si="8"/>
        <v>96.16164143625673</v>
      </c>
      <c r="G105" s="62">
        <f t="shared" si="5"/>
        <v>384.31</v>
      </c>
      <c r="H105" s="42">
        <f t="shared" si="6"/>
        <v>192.17000000000002</v>
      </c>
      <c r="I105" s="47">
        <v>38</v>
      </c>
      <c r="J105" s="47">
        <v>38</v>
      </c>
      <c r="K105" s="46">
        <v>39</v>
      </c>
      <c r="L105" s="47">
        <v>38</v>
      </c>
      <c r="M105" s="46">
        <v>39.17</v>
      </c>
      <c r="N105" s="42">
        <f t="shared" si="7"/>
        <v>192.14</v>
      </c>
      <c r="O105" s="46">
        <v>39</v>
      </c>
      <c r="P105" s="47">
        <v>38</v>
      </c>
      <c r="Q105" s="46">
        <v>39</v>
      </c>
      <c r="R105" s="47">
        <v>38</v>
      </c>
      <c r="S105" s="47">
        <v>38.14</v>
      </c>
      <c r="T105" s="23"/>
      <c r="U105" s="23"/>
      <c r="V105" s="10"/>
      <c r="W105" s="23"/>
      <c r="X105" s="23"/>
      <c r="Y105" s="23"/>
    </row>
    <row r="106" spans="1:25" ht="18" customHeight="1">
      <c r="A106" s="23"/>
      <c r="B106" s="146"/>
      <c r="C106" s="125"/>
      <c r="D106" s="110">
        <v>7</v>
      </c>
      <c r="E106" s="1" t="s">
        <v>74</v>
      </c>
      <c r="F106" s="53">
        <f t="shared" si="8"/>
        <v>95.828850243963487</v>
      </c>
      <c r="G106" s="62">
        <f t="shared" si="5"/>
        <v>382.98</v>
      </c>
      <c r="H106" s="42">
        <f t="shared" si="6"/>
        <v>189.54</v>
      </c>
      <c r="I106" s="46">
        <v>38.54</v>
      </c>
      <c r="J106" s="43">
        <v>37</v>
      </c>
      <c r="K106" s="47">
        <v>38</v>
      </c>
      <c r="L106" s="47">
        <v>38</v>
      </c>
      <c r="M106" s="47">
        <v>38</v>
      </c>
      <c r="N106" s="42">
        <f t="shared" si="7"/>
        <v>193.44</v>
      </c>
      <c r="O106" s="47">
        <v>38.44</v>
      </c>
      <c r="P106" s="46">
        <v>39</v>
      </c>
      <c r="Q106" s="46">
        <v>39</v>
      </c>
      <c r="R106" s="46">
        <v>39</v>
      </c>
      <c r="S106" s="47">
        <v>38</v>
      </c>
      <c r="T106" s="23"/>
      <c r="U106" s="23"/>
      <c r="V106" s="10"/>
      <c r="W106" s="23"/>
      <c r="X106" s="23"/>
      <c r="Y106" s="23"/>
    </row>
    <row r="107" spans="1:25" ht="18" customHeight="1">
      <c r="A107" s="23"/>
      <c r="B107" s="146"/>
      <c r="C107" s="125"/>
      <c r="D107" s="110">
        <v>8</v>
      </c>
      <c r="E107" s="1" t="s">
        <v>53</v>
      </c>
      <c r="F107" s="53">
        <f t="shared" si="8"/>
        <v>93.516827223820854</v>
      </c>
      <c r="G107" s="62">
        <f t="shared" si="5"/>
        <v>373.74</v>
      </c>
      <c r="H107" s="42">
        <f t="shared" si="6"/>
        <v>181.65</v>
      </c>
      <c r="I107" s="71">
        <v>36</v>
      </c>
      <c r="J107" s="43">
        <v>36</v>
      </c>
      <c r="K107" s="43">
        <v>36.65</v>
      </c>
      <c r="L107" s="43">
        <v>37</v>
      </c>
      <c r="M107" s="43">
        <v>36</v>
      </c>
      <c r="N107" s="42">
        <f t="shared" si="7"/>
        <v>192.09</v>
      </c>
      <c r="O107" s="89">
        <v>38</v>
      </c>
      <c r="P107" s="46">
        <v>39</v>
      </c>
      <c r="Q107" s="46">
        <v>39.090000000000003</v>
      </c>
      <c r="R107" s="46">
        <v>39</v>
      </c>
      <c r="S107" s="43">
        <v>37</v>
      </c>
      <c r="T107" s="23"/>
      <c r="U107" s="23"/>
      <c r="V107" s="10"/>
      <c r="W107" s="23"/>
      <c r="X107" s="23"/>
      <c r="Y107" s="23"/>
    </row>
    <row r="108" spans="1:25" ht="18" customHeight="1">
      <c r="A108" s="23"/>
      <c r="B108" s="146"/>
      <c r="C108" s="125"/>
      <c r="D108" s="110">
        <v>9</v>
      </c>
      <c r="E108" s="1" t="s">
        <v>73</v>
      </c>
      <c r="F108" s="53">
        <f t="shared" si="8"/>
        <v>91.227323908419876</v>
      </c>
      <c r="G108" s="62">
        <f t="shared" si="5"/>
        <v>364.59000000000003</v>
      </c>
      <c r="H108" s="42">
        <f t="shared" si="6"/>
        <v>166.05</v>
      </c>
      <c r="I108" s="43">
        <v>15</v>
      </c>
      <c r="J108" s="43">
        <v>35</v>
      </c>
      <c r="K108" s="46">
        <v>39</v>
      </c>
      <c r="L108" s="46">
        <v>39.049999999999997</v>
      </c>
      <c r="M108" s="47">
        <v>38</v>
      </c>
      <c r="N108" s="52">
        <f t="shared" si="7"/>
        <v>198.54</v>
      </c>
      <c r="O108" s="46">
        <v>39</v>
      </c>
      <c r="P108" s="46">
        <v>39</v>
      </c>
      <c r="Q108" s="44">
        <v>41</v>
      </c>
      <c r="R108" s="44">
        <v>40.54</v>
      </c>
      <c r="S108" s="46">
        <v>39</v>
      </c>
      <c r="T108" s="23"/>
      <c r="U108" s="23"/>
      <c r="V108" s="10"/>
      <c r="W108" s="23"/>
      <c r="X108" s="23"/>
      <c r="Y108" s="23"/>
    </row>
    <row r="109" spans="1:25" ht="9.9499999999999993" customHeight="1">
      <c r="A109" s="23"/>
      <c r="B109" s="23"/>
      <c r="C109" s="23"/>
      <c r="D109" s="23"/>
      <c r="E109" s="23"/>
      <c r="F109" s="23"/>
      <c r="G109" s="23"/>
      <c r="H109" s="23"/>
      <c r="I109" s="23"/>
      <c r="J109" s="23"/>
      <c r="K109" s="23"/>
      <c r="L109" s="23"/>
      <c r="M109" s="23"/>
      <c r="N109" s="23"/>
      <c r="O109" s="23"/>
      <c r="P109" s="23"/>
      <c r="Q109" s="23"/>
      <c r="R109" s="23"/>
      <c r="S109" s="23"/>
      <c r="T109" s="23"/>
      <c r="U109" s="40"/>
      <c r="V109" s="23"/>
      <c r="W109" s="10"/>
      <c r="X109" s="23"/>
      <c r="Y109" s="23"/>
    </row>
    <row r="110" spans="1:25" ht="18" customHeight="1">
      <c r="A110" s="69"/>
      <c r="B110" s="101"/>
      <c r="C110" s="69"/>
      <c r="D110" s="101"/>
      <c r="E110" s="69"/>
      <c r="F110" s="101"/>
      <c r="G110" s="69"/>
      <c r="H110" s="101"/>
      <c r="I110" s="69"/>
      <c r="J110" s="101"/>
      <c r="K110" s="69"/>
      <c r="L110" s="101"/>
      <c r="M110" s="69"/>
      <c r="N110" s="101"/>
      <c r="O110" s="69"/>
      <c r="P110" s="101"/>
      <c r="Q110" s="69"/>
      <c r="R110" s="101"/>
      <c r="S110" s="69"/>
      <c r="T110" s="101"/>
      <c r="U110" s="69"/>
      <c r="V110" s="101"/>
      <c r="W110" s="10"/>
      <c r="X110" s="23"/>
      <c r="Y110" s="23"/>
    </row>
    <row r="111" spans="1:25" ht="11.25" customHeight="1">
      <c r="A111" s="23"/>
      <c r="B111" s="23"/>
      <c r="C111" s="15"/>
      <c r="D111" s="10"/>
      <c r="E111" s="10"/>
      <c r="F111" s="10"/>
      <c r="G111" s="10"/>
      <c r="H111" s="10"/>
      <c r="I111" s="10"/>
      <c r="J111" s="13"/>
      <c r="K111" s="13"/>
      <c r="L111" s="13"/>
      <c r="M111" s="13"/>
      <c r="N111" s="10"/>
      <c r="O111" s="25"/>
      <c r="P111" s="25"/>
      <c r="Q111" s="25"/>
      <c r="R111" s="25"/>
      <c r="S111" s="25"/>
      <c r="T111" s="25"/>
      <c r="U111" s="25"/>
      <c r="V111" s="23"/>
      <c r="W111" s="23"/>
      <c r="X111" s="23"/>
      <c r="Y111" s="23"/>
    </row>
    <row r="112" spans="1:25" ht="18" customHeight="1">
      <c r="A112" s="23"/>
      <c r="B112" s="146" t="s">
        <v>166</v>
      </c>
      <c r="C112" s="125" t="s">
        <v>46</v>
      </c>
      <c r="D112" s="117" t="s">
        <v>162</v>
      </c>
      <c r="E112" s="117"/>
      <c r="F112" s="117"/>
      <c r="G112" s="117"/>
      <c r="H112" s="117"/>
      <c r="I112" s="117"/>
      <c r="J112" s="117"/>
      <c r="K112" s="117"/>
      <c r="L112" s="117"/>
      <c r="M112" s="117"/>
      <c r="N112" s="117"/>
      <c r="O112" s="117"/>
      <c r="P112" s="117"/>
      <c r="Q112" s="25"/>
      <c r="R112" s="25"/>
      <c r="S112" s="25"/>
      <c r="T112" s="25"/>
      <c r="U112" s="10"/>
      <c r="V112" s="10"/>
      <c r="W112" s="23"/>
      <c r="X112" s="23"/>
      <c r="Y112" s="23"/>
    </row>
    <row r="113" spans="1:25" ht="21" customHeight="1">
      <c r="A113" s="23"/>
      <c r="B113" s="146"/>
      <c r="C113" s="125"/>
      <c r="D113" s="118" t="s">
        <v>1</v>
      </c>
      <c r="E113" s="126" t="s">
        <v>17</v>
      </c>
      <c r="F113" s="128" t="s">
        <v>23</v>
      </c>
      <c r="G113" s="129"/>
      <c r="H113" s="128" t="s">
        <v>6</v>
      </c>
      <c r="I113" s="129"/>
      <c r="J113" s="132" t="s">
        <v>0</v>
      </c>
      <c r="K113" s="133"/>
      <c r="L113" s="136" t="s">
        <v>12</v>
      </c>
      <c r="M113" s="137"/>
      <c r="N113" s="140" t="s">
        <v>37</v>
      </c>
      <c r="O113" s="142" t="s">
        <v>3</v>
      </c>
      <c r="P113" s="144" t="s">
        <v>1</v>
      </c>
      <c r="Q113" s="25"/>
      <c r="R113" s="124" t="s">
        <v>105</v>
      </c>
      <c r="S113" s="124"/>
      <c r="T113" s="124"/>
      <c r="U113" s="124"/>
      <c r="V113" s="23"/>
      <c r="W113" s="23"/>
      <c r="X113" s="23"/>
      <c r="Y113" s="23"/>
    </row>
    <row r="114" spans="1:25" ht="21" customHeight="1">
      <c r="A114" s="23"/>
      <c r="B114" s="146"/>
      <c r="C114" s="125"/>
      <c r="D114" s="118"/>
      <c r="E114" s="127"/>
      <c r="F114" s="130"/>
      <c r="G114" s="131"/>
      <c r="H114" s="130"/>
      <c r="I114" s="131"/>
      <c r="J114" s="134"/>
      <c r="K114" s="135"/>
      <c r="L114" s="138"/>
      <c r="M114" s="139"/>
      <c r="N114" s="141"/>
      <c r="O114" s="143"/>
      <c r="P114" s="145"/>
      <c r="Q114" s="25"/>
      <c r="R114" s="124"/>
      <c r="S114" s="124"/>
      <c r="T114" s="124"/>
      <c r="U114" s="124"/>
      <c r="V114" s="23"/>
      <c r="W114" s="23"/>
      <c r="X114" s="23"/>
      <c r="Y114" s="23"/>
    </row>
    <row r="115" spans="1:25" ht="18" customHeight="1">
      <c r="A115" s="23"/>
      <c r="B115" s="146"/>
      <c r="C115" s="125"/>
      <c r="D115" s="100">
        <v>1</v>
      </c>
      <c r="E115" s="1" t="s">
        <v>67</v>
      </c>
      <c r="F115" s="115" t="s">
        <v>71</v>
      </c>
      <c r="G115" s="116"/>
      <c r="H115" s="115" t="s">
        <v>70</v>
      </c>
      <c r="I115" s="116"/>
      <c r="J115" s="152" t="s">
        <v>76</v>
      </c>
      <c r="K115" s="153"/>
      <c r="L115" s="115" t="s">
        <v>77</v>
      </c>
      <c r="M115" s="116"/>
      <c r="N115" s="72" t="s">
        <v>27</v>
      </c>
      <c r="O115" s="48">
        <v>8.5670000000000002</v>
      </c>
      <c r="P115" s="7">
        <v>1</v>
      </c>
      <c r="Q115" s="25"/>
      <c r="R115" s="124"/>
      <c r="S115" s="124"/>
      <c r="T115" s="124"/>
      <c r="U115" s="124"/>
      <c r="V115" s="23"/>
      <c r="W115" s="23"/>
      <c r="X115" s="23"/>
      <c r="Y115" s="23"/>
    </row>
    <row r="116" spans="1:25" ht="18" customHeight="1">
      <c r="A116" s="23"/>
      <c r="B116" s="146"/>
      <c r="C116" s="125"/>
      <c r="D116" s="100">
        <v>2</v>
      </c>
      <c r="E116" s="1" t="s">
        <v>66</v>
      </c>
      <c r="F116" s="115" t="s">
        <v>59</v>
      </c>
      <c r="G116" s="116"/>
      <c r="H116" s="115" t="s">
        <v>62</v>
      </c>
      <c r="I116" s="116"/>
      <c r="J116" s="152" t="s">
        <v>78</v>
      </c>
      <c r="K116" s="153"/>
      <c r="L116" s="115" t="s">
        <v>79</v>
      </c>
      <c r="M116" s="116"/>
      <c r="N116" s="72" t="s">
        <v>27</v>
      </c>
      <c r="O116" s="48">
        <v>8.5839999999999996</v>
      </c>
      <c r="P116" s="8">
        <v>2</v>
      </c>
      <c r="Q116" s="25"/>
      <c r="R116" s="124"/>
      <c r="S116" s="124"/>
      <c r="T116" s="124"/>
      <c r="U116" s="124"/>
      <c r="V116" s="23"/>
      <c r="W116" s="23"/>
      <c r="X116" s="23"/>
      <c r="Y116" s="23"/>
    </row>
    <row r="117" spans="1:25" ht="18" customHeight="1">
      <c r="A117" s="23"/>
      <c r="B117" s="146"/>
      <c r="C117" s="125"/>
      <c r="D117" s="100">
        <v>3</v>
      </c>
      <c r="E117" s="1" t="s">
        <v>112</v>
      </c>
      <c r="F117" s="115" t="s">
        <v>117</v>
      </c>
      <c r="G117" s="116"/>
      <c r="H117" s="115" t="s">
        <v>5</v>
      </c>
      <c r="I117" s="116"/>
      <c r="J117" s="152" t="s">
        <v>119</v>
      </c>
      <c r="K117" s="153"/>
      <c r="L117" s="115" t="s">
        <v>120</v>
      </c>
      <c r="M117" s="116"/>
      <c r="N117" s="72" t="s">
        <v>27</v>
      </c>
      <c r="O117" s="48">
        <v>8.593</v>
      </c>
      <c r="P117" s="9">
        <v>3</v>
      </c>
      <c r="Q117" s="25"/>
      <c r="R117" s="124"/>
      <c r="S117" s="124"/>
      <c r="T117" s="124"/>
      <c r="U117" s="124"/>
      <c r="V117" s="23"/>
      <c r="W117" s="23"/>
      <c r="X117" s="23"/>
      <c r="Y117" s="23"/>
    </row>
    <row r="118" spans="1:25" ht="18" customHeight="1">
      <c r="A118" s="23"/>
      <c r="B118" s="146"/>
      <c r="C118" s="125"/>
      <c r="D118" s="100">
        <v>4</v>
      </c>
      <c r="E118" s="1" t="s">
        <v>74</v>
      </c>
      <c r="F118" s="115" t="s">
        <v>60</v>
      </c>
      <c r="G118" s="116"/>
      <c r="H118" s="115" t="s">
        <v>61</v>
      </c>
      <c r="I118" s="116"/>
      <c r="J118" s="152" t="s">
        <v>114</v>
      </c>
      <c r="K118" s="153"/>
      <c r="L118" s="115" t="s">
        <v>77</v>
      </c>
      <c r="M118" s="116"/>
      <c r="N118" s="72" t="s">
        <v>27</v>
      </c>
      <c r="O118" s="48">
        <v>8.6579999999999995</v>
      </c>
      <c r="P118" s="6">
        <v>4</v>
      </c>
      <c r="Q118" s="25"/>
      <c r="R118" s="124"/>
      <c r="S118" s="124"/>
      <c r="T118" s="124"/>
      <c r="U118" s="124"/>
      <c r="V118" s="23"/>
      <c r="W118" s="23"/>
      <c r="X118" s="23"/>
      <c r="Y118" s="23"/>
    </row>
    <row r="119" spans="1:25" ht="18" customHeight="1">
      <c r="A119" s="23"/>
      <c r="B119" s="146"/>
      <c r="C119" s="125"/>
      <c r="D119" s="100">
        <v>5</v>
      </c>
      <c r="E119" s="1" t="s">
        <v>73</v>
      </c>
      <c r="F119" s="115" t="s">
        <v>51</v>
      </c>
      <c r="G119" s="116"/>
      <c r="H119" s="115" t="s">
        <v>49</v>
      </c>
      <c r="I119" s="116"/>
      <c r="J119" s="152" t="s">
        <v>78</v>
      </c>
      <c r="K119" s="153"/>
      <c r="L119" s="115" t="s">
        <v>86</v>
      </c>
      <c r="M119" s="116"/>
      <c r="N119" s="72" t="s">
        <v>27</v>
      </c>
      <c r="O119" s="48">
        <v>8.6750000000000007</v>
      </c>
      <c r="P119" s="6">
        <v>5</v>
      </c>
      <c r="Q119" s="25"/>
      <c r="R119" s="124"/>
      <c r="S119" s="124"/>
      <c r="T119" s="124"/>
      <c r="U119" s="124"/>
      <c r="V119" s="23"/>
      <c r="W119" s="23"/>
      <c r="X119" s="23"/>
      <c r="Y119" s="23"/>
    </row>
    <row r="120" spans="1:25" ht="18" customHeight="1">
      <c r="A120" s="23"/>
      <c r="B120" s="146"/>
      <c r="C120" s="125"/>
      <c r="D120" s="100">
        <v>6</v>
      </c>
      <c r="E120" s="1" t="s">
        <v>52</v>
      </c>
      <c r="F120" s="115" t="s">
        <v>2</v>
      </c>
      <c r="G120" s="116"/>
      <c r="H120" s="115" t="s">
        <v>64</v>
      </c>
      <c r="I120" s="116"/>
      <c r="J120" s="152" t="s">
        <v>115</v>
      </c>
      <c r="K120" s="153"/>
      <c r="L120" s="115" t="s">
        <v>90</v>
      </c>
      <c r="M120" s="116"/>
      <c r="N120" s="72" t="s">
        <v>18</v>
      </c>
      <c r="O120" s="48">
        <v>8.6809999999999992</v>
      </c>
      <c r="P120" s="6">
        <v>6</v>
      </c>
      <c r="Q120" s="25"/>
      <c r="R120" s="124"/>
      <c r="S120" s="124"/>
      <c r="T120" s="124"/>
      <c r="U120" s="124"/>
      <c r="V120" s="23"/>
      <c r="W120" s="23"/>
      <c r="X120" s="23"/>
      <c r="Y120" s="23"/>
    </row>
    <row r="121" spans="1:25" ht="18" customHeight="1">
      <c r="A121" s="23"/>
      <c r="B121" s="146"/>
      <c r="C121" s="125"/>
      <c r="D121" s="100">
        <v>7</v>
      </c>
      <c r="E121" s="1" t="s">
        <v>152</v>
      </c>
      <c r="F121" s="115" t="s">
        <v>62</v>
      </c>
      <c r="G121" s="116"/>
      <c r="H121" s="115" t="s">
        <v>60</v>
      </c>
      <c r="I121" s="116"/>
      <c r="J121" s="152" t="s">
        <v>78</v>
      </c>
      <c r="K121" s="153"/>
      <c r="L121" s="115" t="s">
        <v>161</v>
      </c>
      <c r="M121" s="116"/>
      <c r="N121" s="72" t="s">
        <v>27</v>
      </c>
      <c r="O121" s="48">
        <v>8.69</v>
      </c>
      <c r="P121" s="6">
        <v>7</v>
      </c>
      <c r="Q121" s="25"/>
      <c r="R121" s="124"/>
      <c r="S121" s="124"/>
      <c r="T121" s="124"/>
      <c r="U121" s="124"/>
      <c r="V121" s="23"/>
      <c r="W121" s="23"/>
      <c r="X121" s="23"/>
      <c r="Y121" s="23"/>
    </row>
    <row r="122" spans="1:25" ht="18" customHeight="1">
      <c r="A122" s="23"/>
      <c r="B122" s="146"/>
      <c r="C122" s="125"/>
      <c r="D122" s="100">
        <v>8</v>
      </c>
      <c r="E122" s="1" t="s">
        <v>72</v>
      </c>
      <c r="F122" s="115" t="s">
        <v>61</v>
      </c>
      <c r="G122" s="116"/>
      <c r="H122" s="115" t="s">
        <v>51</v>
      </c>
      <c r="I122" s="116"/>
      <c r="J122" s="152" t="s">
        <v>78</v>
      </c>
      <c r="K122" s="153"/>
      <c r="L122" s="115" t="s">
        <v>86</v>
      </c>
      <c r="M122" s="116"/>
      <c r="N122" s="72" t="s">
        <v>27</v>
      </c>
      <c r="O122" s="36">
        <v>8.7370000000000001</v>
      </c>
      <c r="P122" s="6">
        <v>8</v>
      </c>
      <c r="Q122" s="25"/>
      <c r="R122" s="124"/>
      <c r="S122" s="124"/>
      <c r="T122" s="124"/>
      <c r="U122" s="124"/>
      <c r="V122" s="23"/>
      <c r="W122" s="23"/>
      <c r="X122" s="23"/>
      <c r="Y122" s="23"/>
    </row>
    <row r="123" spans="1:25" ht="18" customHeight="1">
      <c r="A123" s="23"/>
      <c r="B123" s="146"/>
      <c r="C123" s="125"/>
      <c r="D123" s="100">
        <v>9</v>
      </c>
      <c r="E123" s="1" t="s">
        <v>85</v>
      </c>
      <c r="F123" s="115" t="s">
        <v>49</v>
      </c>
      <c r="G123" s="116"/>
      <c r="H123" s="115" t="s">
        <v>75</v>
      </c>
      <c r="I123" s="116"/>
      <c r="J123" s="152" t="s">
        <v>82</v>
      </c>
      <c r="K123" s="153"/>
      <c r="L123" s="115" t="s">
        <v>83</v>
      </c>
      <c r="M123" s="116"/>
      <c r="N123" s="72" t="s">
        <v>18</v>
      </c>
      <c r="O123" s="63">
        <v>8.8800000000000008</v>
      </c>
      <c r="P123" s="6">
        <v>9</v>
      </c>
      <c r="Q123" s="25"/>
      <c r="R123" s="124"/>
      <c r="S123" s="124"/>
      <c r="T123" s="124"/>
      <c r="U123" s="124"/>
      <c r="V123" s="23"/>
      <c r="W123" s="23"/>
      <c r="X123" s="23"/>
      <c r="Y123" s="23"/>
    </row>
    <row r="124" spans="1:25" ht="18" customHeight="1">
      <c r="A124" s="23"/>
      <c r="B124" s="146"/>
      <c r="C124" s="125"/>
      <c r="D124" s="100">
        <v>10</v>
      </c>
      <c r="E124" s="1" t="s">
        <v>53</v>
      </c>
      <c r="F124" s="115" t="s">
        <v>151</v>
      </c>
      <c r="G124" s="116"/>
      <c r="H124" s="115" t="s">
        <v>2</v>
      </c>
      <c r="I124" s="116"/>
      <c r="J124" s="152" t="s">
        <v>115</v>
      </c>
      <c r="K124" s="153"/>
      <c r="L124" s="115" t="s">
        <v>116</v>
      </c>
      <c r="M124" s="116"/>
      <c r="N124" s="72" t="s">
        <v>18</v>
      </c>
      <c r="O124" s="63">
        <v>9.2669999999999995</v>
      </c>
      <c r="P124" s="6">
        <v>10</v>
      </c>
      <c r="Q124" s="25"/>
      <c r="R124" s="124"/>
      <c r="S124" s="124"/>
      <c r="T124" s="124"/>
      <c r="U124" s="124"/>
      <c r="V124" s="23"/>
      <c r="W124" s="23"/>
      <c r="X124" s="23"/>
      <c r="Y124" s="23"/>
    </row>
    <row r="125" spans="1:25" ht="9.9499999999999993" customHeight="1">
      <c r="A125" s="23"/>
      <c r="B125" s="146"/>
      <c r="C125" s="125"/>
      <c r="D125" s="10"/>
      <c r="E125" s="10"/>
      <c r="F125" s="10"/>
      <c r="G125" s="10"/>
      <c r="H125" s="10"/>
      <c r="I125" s="10"/>
      <c r="J125" s="10"/>
      <c r="K125" s="10"/>
      <c r="L125" s="10"/>
      <c r="M125" s="10"/>
      <c r="N125" s="10"/>
      <c r="O125" s="10"/>
      <c r="P125" s="10"/>
      <c r="Q125" s="10"/>
      <c r="R125" s="10"/>
      <c r="S125" s="10"/>
      <c r="T125" s="10"/>
      <c r="U125" s="10"/>
      <c r="V125" s="10"/>
      <c r="W125" s="23"/>
      <c r="X125" s="23"/>
      <c r="Y125" s="23"/>
    </row>
    <row r="126" spans="1:25" ht="18" customHeight="1">
      <c r="A126" s="23"/>
      <c r="B126" s="146"/>
      <c r="C126" s="125"/>
      <c r="D126" s="117" t="s">
        <v>26</v>
      </c>
      <c r="E126" s="117"/>
      <c r="F126" s="117"/>
      <c r="G126" s="117"/>
      <c r="H126" s="117"/>
      <c r="I126" s="117"/>
      <c r="J126" s="117"/>
      <c r="K126" s="117"/>
      <c r="L126" s="117"/>
      <c r="M126" s="117"/>
      <c r="N126" s="117"/>
      <c r="O126" s="117"/>
      <c r="P126" s="117"/>
      <c r="Q126" s="117"/>
      <c r="R126" s="117"/>
      <c r="S126" s="117"/>
      <c r="T126" s="10"/>
      <c r="U126" s="23"/>
      <c r="V126" s="23"/>
      <c r="W126" s="23"/>
      <c r="X126" s="23"/>
      <c r="Y126" s="23"/>
    </row>
    <row r="127" spans="1:25" ht="18" customHeight="1">
      <c r="A127" s="23"/>
      <c r="B127" s="146"/>
      <c r="C127" s="125"/>
      <c r="D127" s="118" t="s">
        <v>1</v>
      </c>
      <c r="E127" s="119" t="s">
        <v>17</v>
      </c>
      <c r="F127" s="120" t="s">
        <v>44</v>
      </c>
      <c r="G127" s="122" t="s">
        <v>22</v>
      </c>
      <c r="H127" s="123" t="s">
        <v>19</v>
      </c>
      <c r="I127" s="123"/>
      <c r="J127" s="123"/>
      <c r="K127" s="123"/>
      <c r="L127" s="123"/>
      <c r="M127" s="123"/>
      <c r="N127" s="123" t="s">
        <v>20</v>
      </c>
      <c r="O127" s="123"/>
      <c r="P127" s="123"/>
      <c r="Q127" s="123"/>
      <c r="R127" s="123"/>
      <c r="S127" s="123"/>
      <c r="T127" s="10"/>
      <c r="U127" s="23"/>
      <c r="V127" s="23"/>
      <c r="W127" s="23"/>
      <c r="X127" s="23"/>
      <c r="Y127" s="23"/>
    </row>
    <row r="128" spans="1:25" ht="18" customHeight="1">
      <c r="A128" s="23"/>
      <c r="B128" s="146"/>
      <c r="C128" s="125"/>
      <c r="D128" s="118"/>
      <c r="E128" s="119"/>
      <c r="F128" s="121"/>
      <c r="G128" s="122"/>
      <c r="H128" s="70" t="s">
        <v>21</v>
      </c>
      <c r="I128" s="32">
        <v>1</v>
      </c>
      <c r="J128" s="29">
        <v>2</v>
      </c>
      <c r="K128" s="30">
        <v>3</v>
      </c>
      <c r="L128" s="31">
        <v>4</v>
      </c>
      <c r="M128" s="50">
        <v>5</v>
      </c>
      <c r="N128" s="70" t="s">
        <v>21</v>
      </c>
      <c r="O128" s="32">
        <v>1</v>
      </c>
      <c r="P128" s="29">
        <v>2</v>
      </c>
      <c r="Q128" s="30">
        <v>3</v>
      </c>
      <c r="R128" s="31">
        <v>4</v>
      </c>
      <c r="S128" s="50">
        <v>5</v>
      </c>
      <c r="T128" s="10"/>
      <c r="U128" s="23"/>
      <c r="V128" s="23"/>
      <c r="W128" s="23"/>
      <c r="X128" s="23"/>
      <c r="Y128" s="23"/>
    </row>
    <row r="129" spans="1:25" ht="18" customHeight="1">
      <c r="A129" s="23"/>
      <c r="B129" s="146"/>
      <c r="C129" s="125"/>
      <c r="D129" s="100">
        <v>1</v>
      </c>
      <c r="E129" s="1" t="s">
        <v>67</v>
      </c>
      <c r="F129" s="53">
        <f t="shared" ref="F129:F138" si="9">G129/$G$129*100</f>
        <v>100</v>
      </c>
      <c r="G129" s="111">
        <f t="shared" ref="G129:G138" si="10">H129+N129</f>
        <v>405.96000000000004</v>
      </c>
      <c r="H129" s="66">
        <f t="shared" ref="H129:H138" si="11">SUM(I129:M129)</f>
        <v>204.19</v>
      </c>
      <c r="I129" s="45">
        <v>40</v>
      </c>
      <c r="J129" s="44">
        <v>41</v>
      </c>
      <c r="K129" s="44">
        <v>41</v>
      </c>
      <c r="L129" s="44">
        <v>41</v>
      </c>
      <c r="M129" s="44">
        <v>41.19</v>
      </c>
      <c r="N129" s="66">
        <f t="shared" ref="N129:N138" si="12">SUM(O129:S129)</f>
        <v>201.77</v>
      </c>
      <c r="O129" s="45">
        <v>40</v>
      </c>
      <c r="P129" s="44">
        <v>41</v>
      </c>
      <c r="Q129" s="45">
        <v>40</v>
      </c>
      <c r="R129" s="45">
        <v>40</v>
      </c>
      <c r="S129" s="44">
        <v>40.770000000000003</v>
      </c>
      <c r="T129" s="10"/>
      <c r="U129" s="23"/>
      <c r="V129" s="23"/>
      <c r="W129" s="23"/>
      <c r="X129" s="23"/>
      <c r="Y129" s="23"/>
    </row>
    <row r="130" spans="1:25" ht="18" customHeight="1">
      <c r="A130" s="23"/>
      <c r="B130" s="146"/>
      <c r="C130" s="125"/>
      <c r="D130" s="100">
        <v>2</v>
      </c>
      <c r="E130" s="1" t="s">
        <v>152</v>
      </c>
      <c r="F130" s="53">
        <f t="shared" si="9"/>
        <v>98.854566952409101</v>
      </c>
      <c r="G130" s="111">
        <f t="shared" si="10"/>
        <v>401.31</v>
      </c>
      <c r="H130" s="67">
        <f t="shared" si="11"/>
        <v>201.26</v>
      </c>
      <c r="I130" s="45">
        <v>40</v>
      </c>
      <c r="J130" s="45">
        <v>40</v>
      </c>
      <c r="K130" s="44">
        <v>41</v>
      </c>
      <c r="L130" s="44">
        <v>41.26</v>
      </c>
      <c r="M130" s="46">
        <v>39</v>
      </c>
      <c r="N130" s="65">
        <f t="shared" si="12"/>
        <v>200.05</v>
      </c>
      <c r="O130" s="46">
        <v>39</v>
      </c>
      <c r="P130" s="45">
        <v>40</v>
      </c>
      <c r="Q130" s="44">
        <v>41</v>
      </c>
      <c r="R130" s="44">
        <v>41.05</v>
      </c>
      <c r="S130" s="46">
        <v>39</v>
      </c>
      <c r="T130" s="10"/>
      <c r="U130" s="23"/>
      <c r="V130" s="23"/>
      <c r="W130" s="23"/>
      <c r="X130" s="23"/>
      <c r="Y130" s="23"/>
    </row>
    <row r="131" spans="1:25" ht="18" customHeight="1">
      <c r="A131" s="23"/>
      <c r="B131" s="146"/>
      <c r="C131" s="125"/>
      <c r="D131" s="100">
        <v>3</v>
      </c>
      <c r="E131" s="1" t="s">
        <v>72</v>
      </c>
      <c r="F131" s="53">
        <f t="shared" si="9"/>
        <v>98.199329983249555</v>
      </c>
      <c r="G131" s="62">
        <f t="shared" si="10"/>
        <v>398.65</v>
      </c>
      <c r="H131" s="42">
        <f t="shared" si="11"/>
        <v>199.22</v>
      </c>
      <c r="I131" s="45">
        <v>40.22</v>
      </c>
      <c r="J131" s="45">
        <v>40</v>
      </c>
      <c r="K131" s="46">
        <v>39</v>
      </c>
      <c r="L131" s="45">
        <v>40</v>
      </c>
      <c r="M131" s="45">
        <v>40</v>
      </c>
      <c r="N131" s="76">
        <f t="shared" si="12"/>
        <v>199.43</v>
      </c>
      <c r="O131" s="45">
        <v>40.43</v>
      </c>
      <c r="P131" s="45">
        <v>40</v>
      </c>
      <c r="Q131" s="45">
        <v>40</v>
      </c>
      <c r="R131" s="46">
        <v>39</v>
      </c>
      <c r="S131" s="45">
        <v>40</v>
      </c>
      <c r="T131" s="10"/>
      <c r="U131" s="23"/>
      <c r="V131" s="23"/>
      <c r="W131" s="23"/>
      <c r="X131" s="23"/>
      <c r="Y131" s="23"/>
    </row>
    <row r="132" spans="1:25" ht="18" customHeight="1">
      <c r="A132" s="23"/>
      <c r="B132" s="146"/>
      <c r="C132" s="125"/>
      <c r="D132" s="100">
        <v>4</v>
      </c>
      <c r="E132" s="1" t="s">
        <v>73</v>
      </c>
      <c r="F132" s="53">
        <f t="shared" si="9"/>
        <v>98.071238545669516</v>
      </c>
      <c r="G132" s="62">
        <f t="shared" si="10"/>
        <v>398.13</v>
      </c>
      <c r="H132" s="90">
        <f t="shared" si="11"/>
        <v>200.47</v>
      </c>
      <c r="I132" s="45">
        <v>40</v>
      </c>
      <c r="J132" s="45">
        <v>40</v>
      </c>
      <c r="K132" s="44">
        <v>41</v>
      </c>
      <c r="L132" s="45">
        <v>40.47</v>
      </c>
      <c r="M132" s="46">
        <v>39</v>
      </c>
      <c r="N132" s="76">
        <f t="shared" si="12"/>
        <v>197.66</v>
      </c>
      <c r="O132" s="46">
        <v>39</v>
      </c>
      <c r="P132" s="46">
        <v>39</v>
      </c>
      <c r="Q132" s="45">
        <v>40</v>
      </c>
      <c r="R132" s="44">
        <v>40.659999999999997</v>
      </c>
      <c r="S132" s="46">
        <v>39</v>
      </c>
      <c r="T132" s="10"/>
      <c r="U132" s="23"/>
      <c r="V132" s="23"/>
      <c r="W132" s="23"/>
      <c r="X132" s="23"/>
      <c r="Y132" s="23"/>
    </row>
    <row r="133" spans="1:25" ht="18" customHeight="1">
      <c r="A133" s="23"/>
      <c r="B133" s="146"/>
      <c r="C133" s="125"/>
      <c r="D133" s="100">
        <v>5</v>
      </c>
      <c r="E133" s="1" t="s">
        <v>112</v>
      </c>
      <c r="F133" s="53">
        <f t="shared" si="9"/>
        <v>98.046605576904113</v>
      </c>
      <c r="G133" s="62">
        <f t="shared" si="10"/>
        <v>398.03</v>
      </c>
      <c r="H133" s="65">
        <f t="shared" si="11"/>
        <v>200.5</v>
      </c>
      <c r="I133" s="45">
        <v>39.5</v>
      </c>
      <c r="J133" s="44">
        <v>41</v>
      </c>
      <c r="K133" s="44">
        <v>41</v>
      </c>
      <c r="L133" s="45">
        <v>40</v>
      </c>
      <c r="M133" s="46">
        <v>39</v>
      </c>
      <c r="N133" s="76">
        <f t="shared" si="12"/>
        <v>197.53</v>
      </c>
      <c r="O133" s="45">
        <v>39.53</v>
      </c>
      <c r="P133" s="46">
        <v>39</v>
      </c>
      <c r="Q133" s="45">
        <v>40</v>
      </c>
      <c r="R133" s="45">
        <v>40</v>
      </c>
      <c r="S133" s="46">
        <v>39</v>
      </c>
      <c r="T133" s="10"/>
      <c r="U133" s="23"/>
      <c r="V133" s="23"/>
      <c r="W133" s="23"/>
      <c r="X133" s="23"/>
      <c r="Y133" s="23"/>
    </row>
    <row r="134" spans="1:25" ht="18" customHeight="1">
      <c r="A134" s="23"/>
      <c r="B134" s="146"/>
      <c r="C134" s="125"/>
      <c r="D134" s="100">
        <v>6</v>
      </c>
      <c r="E134" s="1" t="s">
        <v>52</v>
      </c>
      <c r="F134" s="53">
        <f t="shared" si="9"/>
        <v>96.637599763523497</v>
      </c>
      <c r="G134" s="62">
        <f t="shared" si="10"/>
        <v>392.31</v>
      </c>
      <c r="H134" s="42">
        <f t="shared" si="11"/>
        <v>198.31</v>
      </c>
      <c r="I134" s="46">
        <v>39</v>
      </c>
      <c r="J134" s="45">
        <v>40.31</v>
      </c>
      <c r="K134" s="45">
        <v>40</v>
      </c>
      <c r="L134" s="45">
        <v>40</v>
      </c>
      <c r="M134" s="46">
        <v>39</v>
      </c>
      <c r="N134" s="76">
        <f t="shared" si="12"/>
        <v>194</v>
      </c>
      <c r="O134" s="47">
        <v>38</v>
      </c>
      <c r="P134" s="45">
        <v>40</v>
      </c>
      <c r="Q134" s="45">
        <v>40</v>
      </c>
      <c r="R134" s="47">
        <v>38</v>
      </c>
      <c r="S134" s="47">
        <v>38</v>
      </c>
      <c r="T134" s="10"/>
      <c r="U134" s="23"/>
      <c r="V134" s="23"/>
      <c r="W134" s="23"/>
      <c r="X134" s="23"/>
      <c r="Y134" s="23"/>
    </row>
    <row r="135" spans="1:25" ht="18" customHeight="1">
      <c r="A135" s="23"/>
      <c r="B135" s="146"/>
      <c r="C135" s="125"/>
      <c r="D135" s="100">
        <v>7</v>
      </c>
      <c r="E135" s="1" t="s">
        <v>85</v>
      </c>
      <c r="F135" s="53">
        <f t="shared" si="9"/>
        <v>96.654842841659274</v>
      </c>
      <c r="G135" s="62">
        <f t="shared" si="10"/>
        <v>392.38</v>
      </c>
      <c r="H135" s="42">
        <f t="shared" si="11"/>
        <v>197.94</v>
      </c>
      <c r="I135" s="45">
        <v>40</v>
      </c>
      <c r="J135" s="45">
        <v>40</v>
      </c>
      <c r="K135" s="45">
        <v>40</v>
      </c>
      <c r="L135" s="47">
        <v>38</v>
      </c>
      <c r="M135" s="45">
        <v>39.94</v>
      </c>
      <c r="N135" s="76">
        <f t="shared" si="12"/>
        <v>194.44</v>
      </c>
      <c r="O135" s="47">
        <v>38</v>
      </c>
      <c r="P135" s="46">
        <v>39</v>
      </c>
      <c r="Q135" s="46">
        <v>39</v>
      </c>
      <c r="R135" s="46">
        <v>39</v>
      </c>
      <c r="S135" s="46">
        <v>39.44</v>
      </c>
      <c r="T135" s="10"/>
      <c r="U135" s="23"/>
      <c r="V135" s="23"/>
      <c r="W135" s="23"/>
      <c r="X135" s="23"/>
      <c r="Y135" s="23"/>
    </row>
    <row r="136" spans="1:25" ht="18" customHeight="1">
      <c r="A136" s="23"/>
      <c r="B136" s="146"/>
      <c r="C136" s="125"/>
      <c r="D136" s="100">
        <v>8</v>
      </c>
      <c r="E136" s="1" t="s">
        <v>74</v>
      </c>
      <c r="F136" s="53">
        <f t="shared" si="9"/>
        <v>95.073406246920882</v>
      </c>
      <c r="G136" s="62">
        <f t="shared" si="10"/>
        <v>385.96000000000004</v>
      </c>
      <c r="H136" s="42">
        <f t="shared" si="11"/>
        <v>192.44</v>
      </c>
      <c r="I136" s="43">
        <v>37</v>
      </c>
      <c r="J136" s="46">
        <v>39.44</v>
      </c>
      <c r="K136" s="46">
        <v>39</v>
      </c>
      <c r="L136" s="46">
        <v>39</v>
      </c>
      <c r="M136" s="47">
        <v>38</v>
      </c>
      <c r="N136" s="76">
        <f t="shared" si="12"/>
        <v>193.52</v>
      </c>
      <c r="O136" s="43">
        <v>37</v>
      </c>
      <c r="P136" s="45">
        <v>39.520000000000003</v>
      </c>
      <c r="Q136" s="45">
        <v>40</v>
      </c>
      <c r="R136" s="46">
        <v>39</v>
      </c>
      <c r="S136" s="47">
        <v>38</v>
      </c>
      <c r="T136" s="10"/>
      <c r="U136" s="23"/>
      <c r="V136" s="23"/>
      <c r="W136" s="23"/>
      <c r="X136" s="23"/>
      <c r="Y136" s="23"/>
    </row>
    <row r="137" spans="1:25" ht="18" customHeight="1">
      <c r="A137" s="23"/>
      <c r="B137" s="146"/>
      <c r="C137" s="125"/>
      <c r="D137" s="100">
        <v>9</v>
      </c>
      <c r="E137" s="1" t="s">
        <v>53</v>
      </c>
      <c r="F137" s="53">
        <f t="shared" si="9"/>
        <v>93.156961276973078</v>
      </c>
      <c r="G137" s="62">
        <f t="shared" si="10"/>
        <v>378.17999999999995</v>
      </c>
      <c r="H137" s="42">
        <f t="shared" si="11"/>
        <v>181.32999999999998</v>
      </c>
      <c r="I137" s="71">
        <v>36</v>
      </c>
      <c r="J137" s="43">
        <v>36</v>
      </c>
      <c r="K137" s="43">
        <v>37.33</v>
      </c>
      <c r="L137" s="43">
        <v>36</v>
      </c>
      <c r="M137" s="43">
        <v>36</v>
      </c>
      <c r="N137" s="76">
        <f t="shared" si="12"/>
        <v>196.85</v>
      </c>
      <c r="O137" s="47">
        <v>38</v>
      </c>
      <c r="P137" s="45">
        <v>40</v>
      </c>
      <c r="Q137" s="44">
        <v>40.85</v>
      </c>
      <c r="R137" s="46">
        <v>39</v>
      </c>
      <c r="S137" s="46">
        <v>39</v>
      </c>
      <c r="T137" s="10"/>
      <c r="U137" s="23"/>
      <c r="V137" s="23"/>
      <c r="W137" s="23"/>
      <c r="X137" s="23"/>
      <c r="Y137" s="23"/>
    </row>
    <row r="138" spans="1:25" ht="18" customHeight="1">
      <c r="A138" s="23"/>
      <c r="B138" s="146"/>
      <c r="C138" s="125"/>
      <c r="D138" s="100">
        <v>10</v>
      </c>
      <c r="E138" s="1" t="s">
        <v>66</v>
      </c>
      <c r="F138" s="53">
        <f t="shared" si="9"/>
        <v>89.14917725884321</v>
      </c>
      <c r="G138" s="62">
        <f t="shared" si="10"/>
        <v>361.90999999999997</v>
      </c>
      <c r="H138" s="42">
        <f t="shared" si="11"/>
        <v>161.57999999999998</v>
      </c>
      <c r="I138" s="43">
        <v>4</v>
      </c>
      <c r="J138" s="43">
        <v>36</v>
      </c>
      <c r="K138" s="59">
        <v>41.58</v>
      </c>
      <c r="L138" s="44">
        <v>41</v>
      </c>
      <c r="M138" s="46">
        <v>39</v>
      </c>
      <c r="N138" s="67">
        <f t="shared" si="12"/>
        <v>200.32999999999998</v>
      </c>
      <c r="O138" s="46">
        <v>39</v>
      </c>
      <c r="P138" s="45">
        <v>40</v>
      </c>
      <c r="Q138" s="44">
        <v>41.33</v>
      </c>
      <c r="R138" s="44">
        <v>41</v>
      </c>
      <c r="S138" s="46">
        <v>39</v>
      </c>
      <c r="T138" s="10"/>
      <c r="U138" s="23"/>
      <c r="V138" s="23"/>
      <c r="W138" s="23"/>
      <c r="X138" s="23"/>
      <c r="Y138" s="23"/>
    </row>
    <row r="139" spans="1:25" ht="12" customHeight="1">
      <c r="A139" s="23"/>
      <c r="B139" s="146"/>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spans="1:25" ht="9.9499999999999993" customHeight="1">
      <c r="A140" s="23"/>
      <c r="B140" s="146"/>
      <c r="C140" s="69"/>
      <c r="D140" s="101"/>
      <c r="E140" s="69"/>
      <c r="F140" s="101"/>
      <c r="G140" s="69"/>
      <c r="H140" s="101"/>
      <c r="I140" s="69"/>
      <c r="J140" s="101"/>
      <c r="K140" s="69"/>
      <c r="L140" s="101"/>
      <c r="M140" s="69"/>
      <c r="N140" s="101"/>
      <c r="O140" s="69"/>
      <c r="P140" s="101"/>
      <c r="Q140" s="69"/>
      <c r="R140" s="101"/>
      <c r="S140" s="69"/>
      <c r="T140" s="101"/>
      <c r="U140" s="69"/>
      <c r="V140" s="23"/>
      <c r="W140" s="23"/>
      <c r="X140" s="23"/>
      <c r="Y140" s="23"/>
    </row>
    <row r="141" spans="1:25" ht="9.9499999999999993" customHeight="1">
      <c r="A141" s="23"/>
      <c r="B141" s="146"/>
      <c r="C141" s="23"/>
      <c r="D141" s="23"/>
      <c r="E141" s="23"/>
      <c r="F141" s="23"/>
      <c r="G141" s="23"/>
      <c r="H141" s="23"/>
      <c r="I141" s="23"/>
      <c r="J141" s="23"/>
      <c r="K141" s="23"/>
      <c r="L141" s="23"/>
      <c r="M141" s="23"/>
      <c r="N141" s="23"/>
      <c r="O141" s="23"/>
      <c r="P141" s="23"/>
      <c r="Q141" s="23"/>
      <c r="R141" s="23"/>
      <c r="S141" s="23"/>
      <c r="T141" s="23"/>
      <c r="U141" s="23"/>
      <c r="V141" s="23"/>
      <c r="W141" s="23"/>
      <c r="X141" s="23"/>
      <c r="Y141" s="23"/>
    </row>
    <row r="142" spans="1:25" ht="21" customHeight="1">
      <c r="A142" s="23"/>
      <c r="B142" s="146"/>
      <c r="C142" s="125" t="s">
        <v>31</v>
      </c>
      <c r="D142" s="117" t="s">
        <v>154</v>
      </c>
      <c r="E142" s="117"/>
      <c r="F142" s="117"/>
      <c r="G142" s="117"/>
      <c r="H142" s="117"/>
      <c r="I142" s="117"/>
      <c r="J142" s="117"/>
      <c r="K142" s="117"/>
      <c r="L142" s="117"/>
      <c r="M142" s="117"/>
      <c r="N142" s="117"/>
      <c r="O142" s="117"/>
      <c r="P142" s="117"/>
      <c r="Q142" s="25"/>
      <c r="R142" s="25"/>
      <c r="S142" s="25"/>
      <c r="T142" s="25"/>
      <c r="U142" s="23"/>
      <c r="V142" s="23"/>
      <c r="W142" s="23"/>
      <c r="X142" s="23"/>
      <c r="Y142" s="23"/>
    </row>
    <row r="143" spans="1:25" ht="21" customHeight="1">
      <c r="A143" s="23"/>
      <c r="B143" s="146"/>
      <c r="C143" s="125"/>
      <c r="D143" s="118" t="s">
        <v>1</v>
      </c>
      <c r="E143" s="126" t="s">
        <v>17</v>
      </c>
      <c r="F143" s="128" t="s">
        <v>23</v>
      </c>
      <c r="G143" s="129"/>
      <c r="H143" s="128" t="s">
        <v>6</v>
      </c>
      <c r="I143" s="129"/>
      <c r="J143" s="132" t="s">
        <v>0</v>
      </c>
      <c r="K143" s="133"/>
      <c r="L143" s="136" t="s">
        <v>12</v>
      </c>
      <c r="M143" s="137"/>
      <c r="N143" s="140" t="s">
        <v>37</v>
      </c>
      <c r="O143" s="142" t="s">
        <v>3</v>
      </c>
      <c r="P143" s="144" t="s">
        <v>1</v>
      </c>
      <c r="Q143" s="25"/>
      <c r="R143" s="124" t="s">
        <v>155</v>
      </c>
      <c r="S143" s="124"/>
      <c r="T143" s="124"/>
      <c r="U143" s="124"/>
      <c r="V143" s="10"/>
      <c r="W143" s="23"/>
      <c r="X143" s="23"/>
      <c r="Y143" s="23"/>
    </row>
    <row r="144" spans="1:25" ht="21" customHeight="1">
      <c r="A144" s="23"/>
      <c r="B144" s="146"/>
      <c r="C144" s="125"/>
      <c r="D144" s="118"/>
      <c r="E144" s="127"/>
      <c r="F144" s="130"/>
      <c r="G144" s="131"/>
      <c r="H144" s="130"/>
      <c r="I144" s="131"/>
      <c r="J144" s="134"/>
      <c r="K144" s="135"/>
      <c r="L144" s="138"/>
      <c r="M144" s="139"/>
      <c r="N144" s="141"/>
      <c r="O144" s="143"/>
      <c r="P144" s="145"/>
      <c r="Q144" s="25"/>
      <c r="R144" s="124"/>
      <c r="S144" s="124"/>
      <c r="T144" s="124"/>
      <c r="U144" s="124"/>
      <c r="V144" s="10"/>
      <c r="W144" s="23"/>
      <c r="X144" s="23"/>
      <c r="Y144" s="23"/>
    </row>
    <row r="145" spans="1:26" ht="18" customHeight="1">
      <c r="A145" s="23"/>
      <c r="B145" s="146"/>
      <c r="C145" s="125"/>
      <c r="D145" s="100">
        <v>1</v>
      </c>
      <c r="E145" s="1" t="s">
        <v>67</v>
      </c>
      <c r="F145" s="115" t="s">
        <v>70</v>
      </c>
      <c r="G145" s="116"/>
      <c r="H145" s="115" t="s">
        <v>71</v>
      </c>
      <c r="I145" s="116"/>
      <c r="J145" s="152" t="s">
        <v>76</v>
      </c>
      <c r="K145" s="153"/>
      <c r="L145" s="115" t="s">
        <v>77</v>
      </c>
      <c r="M145" s="116"/>
      <c r="N145" s="72" t="s">
        <v>27</v>
      </c>
      <c r="O145" s="48">
        <v>8.5549999999999997</v>
      </c>
      <c r="P145" s="7">
        <v>1</v>
      </c>
      <c r="Q145" s="25"/>
      <c r="R145" s="124"/>
      <c r="S145" s="124"/>
      <c r="T145" s="124"/>
      <c r="U145" s="124"/>
      <c r="V145" s="10"/>
      <c r="W145" s="23"/>
      <c r="X145" s="23"/>
      <c r="Y145" s="23"/>
    </row>
    <row r="146" spans="1:26" ht="18" customHeight="1">
      <c r="A146" s="23"/>
      <c r="B146" s="146"/>
      <c r="C146" s="125"/>
      <c r="D146" s="100">
        <v>2</v>
      </c>
      <c r="E146" s="1" t="s">
        <v>66</v>
      </c>
      <c r="F146" s="115" t="s">
        <v>62</v>
      </c>
      <c r="G146" s="116"/>
      <c r="H146" s="115" t="s">
        <v>59</v>
      </c>
      <c r="I146" s="116"/>
      <c r="J146" s="152" t="s">
        <v>78</v>
      </c>
      <c r="K146" s="153"/>
      <c r="L146" s="115" t="s">
        <v>79</v>
      </c>
      <c r="M146" s="116"/>
      <c r="N146" s="72" t="s">
        <v>27</v>
      </c>
      <c r="O146" s="48">
        <v>8.5559999999999992</v>
      </c>
      <c r="P146" s="8">
        <v>2</v>
      </c>
      <c r="Q146" s="25"/>
      <c r="R146" s="124"/>
      <c r="S146" s="124"/>
      <c r="T146" s="124"/>
      <c r="U146" s="124"/>
      <c r="V146" s="10"/>
      <c r="W146" s="23"/>
      <c r="X146" s="23"/>
      <c r="Y146" s="23"/>
    </row>
    <row r="147" spans="1:26" ht="18" customHeight="1">
      <c r="A147" s="23"/>
      <c r="B147" s="146"/>
      <c r="C147" s="125"/>
      <c r="D147" s="100">
        <v>3</v>
      </c>
      <c r="E147" s="1" t="s">
        <v>74</v>
      </c>
      <c r="F147" s="115" t="s">
        <v>61</v>
      </c>
      <c r="G147" s="116"/>
      <c r="H147" s="115" t="s">
        <v>60</v>
      </c>
      <c r="I147" s="116"/>
      <c r="J147" s="152" t="s">
        <v>114</v>
      </c>
      <c r="K147" s="153"/>
      <c r="L147" s="115" t="s">
        <v>77</v>
      </c>
      <c r="M147" s="116"/>
      <c r="N147" s="72" t="s">
        <v>27</v>
      </c>
      <c r="O147" s="48">
        <v>8.6300000000000008</v>
      </c>
      <c r="P147" s="9">
        <v>3</v>
      </c>
      <c r="Q147" s="25"/>
      <c r="R147" s="124"/>
      <c r="S147" s="124"/>
      <c r="T147" s="124"/>
      <c r="U147" s="124"/>
      <c r="V147" s="10"/>
      <c r="W147" s="23"/>
      <c r="X147" s="23"/>
      <c r="Y147" s="23"/>
    </row>
    <row r="148" spans="1:26" ht="18" customHeight="1">
      <c r="A148" s="23"/>
      <c r="B148" s="146"/>
      <c r="C148" s="125"/>
      <c r="D148" s="100">
        <v>4</v>
      </c>
      <c r="E148" s="1" t="s">
        <v>72</v>
      </c>
      <c r="F148" s="115" t="s">
        <v>51</v>
      </c>
      <c r="G148" s="116"/>
      <c r="H148" s="115" t="s">
        <v>61</v>
      </c>
      <c r="I148" s="116"/>
      <c r="J148" s="152" t="s">
        <v>78</v>
      </c>
      <c r="K148" s="153"/>
      <c r="L148" s="115" t="s">
        <v>86</v>
      </c>
      <c r="M148" s="116"/>
      <c r="N148" s="72" t="s">
        <v>27</v>
      </c>
      <c r="O148" s="48">
        <v>8.6649999999999991</v>
      </c>
      <c r="P148" s="6">
        <v>4</v>
      </c>
      <c r="Q148" s="25"/>
      <c r="R148" s="124"/>
      <c r="S148" s="124"/>
      <c r="T148" s="124"/>
      <c r="U148" s="124"/>
      <c r="V148" s="10"/>
      <c r="W148" s="23"/>
      <c r="X148" s="23"/>
      <c r="Y148" s="23"/>
    </row>
    <row r="149" spans="1:26" ht="18" customHeight="1">
      <c r="A149" s="23"/>
      <c r="B149" s="146"/>
      <c r="C149" s="125"/>
      <c r="D149" s="100">
        <v>5</v>
      </c>
      <c r="E149" s="1" t="s">
        <v>112</v>
      </c>
      <c r="F149" s="115" t="s">
        <v>5</v>
      </c>
      <c r="G149" s="116"/>
      <c r="H149" s="115" t="s">
        <v>117</v>
      </c>
      <c r="I149" s="116"/>
      <c r="J149" s="152" t="s">
        <v>119</v>
      </c>
      <c r="K149" s="153"/>
      <c r="L149" s="115" t="s">
        <v>120</v>
      </c>
      <c r="M149" s="116"/>
      <c r="N149" s="72" t="s">
        <v>27</v>
      </c>
      <c r="O149" s="48">
        <v>8.673</v>
      </c>
      <c r="P149" s="6">
        <v>5</v>
      </c>
      <c r="Q149" s="25"/>
      <c r="R149" s="124"/>
      <c r="S149" s="124"/>
      <c r="T149" s="124"/>
      <c r="U149" s="124"/>
      <c r="V149" s="10"/>
      <c r="W149" s="23"/>
      <c r="X149" s="23"/>
      <c r="Y149" s="23"/>
    </row>
    <row r="150" spans="1:26" ht="18" customHeight="1">
      <c r="A150" s="23"/>
      <c r="B150" s="146"/>
      <c r="C150" s="125"/>
      <c r="D150" s="100">
        <v>6</v>
      </c>
      <c r="E150" s="1" t="s">
        <v>85</v>
      </c>
      <c r="F150" s="115" t="s">
        <v>75</v>
      </c>
      <c r="G150" s="116"/>
      <c r="H150" s="115" t="s">
        <v>49</v>
      </c>
      <c r="I150" s="116"/>
      <c r="J150" s="152" t="s">
        <v>82</v>
      </c>
      <c r="K150" s="153"/>
      <c r="L150" s="115" t="s">
        <v>83</v>
      </c>
      <c r="M150" s="116"/>
      <c r="N150" s="72" t="s">
        <v>18</v>
      </c>
      <c r="O150" s="36">
        <v>8.7780000000000005</v>
      </c>
      <c r="P150" s="6">
        <v>6</v>
      </c>
      <c r="Q150" s="25"/>
      <c r="R150" s="124"/>
      <c r="S150" s="124"/>
      <c r="T150" s="124"/>
      <c r="U150" s="124"/>
      <c r="V150" s="10"/>
      <c r="W150" s="23"/>
      <c r="X150" s="23"/>
      <c r="Y150" s="23"/>
    </row>
    <row r="151" spans="1:26" ht="18" customHeight="1">
      <c r="A151" s="23"/>
      <c r="B151" s="146"/>
      <c r="C151" s="125"/>
      <c r="D151" s="100">
        <v>7</v>
      </c>
      <c r="E151" s="1" t="s">
        <v>52</v>
      </c>
      <c r="F151" s="115" t="s">
        <v>64</v>
      </c>
      <c r="G151" s="116"/>
      <c r="H151" s="115" t="s">
        <v>2</v>
      </c>
      <c r="I151" s="116"/>
      <c r="J151" s="152" t="s">
        <v>115</v>
      </c>
      <c r="K151" s="153"/>
      <c r="L151" s="115" t="s">
        <v>90</v>
      </c>
      <c r="M151" s="116"/>
      <c r="N151" s="72" t="s">
        <v>18</v>
      </c>
      <c r="O151" s="36">
        <v>8.7919999999999998</v>
      </c>
      <c r="P151" s="6">
        <v>7</v>
      </c>
      <c r="Q151" s="25"/>
      <c r="R151" s="124"/>
      <c r="S151" s="124"/>
      <c r="T151" s="124"/>
      <c r="U151" s="124"/>
      <c r="V151" s="10"/>
      <c r="W151" s="23"/>
      <c r="X151" s="23"/>
      <c r="Y151" s="23"/>
    </row>
    <row r="152" spans="1:26" ht="18" customHeight="1">
      <c r="A152" s="23"/>
      <c r="B152" s="146"/>
      <c r="C152" s="125"/>
      <c r="D152" s="100">
        <v>8</v>
      </c>
      <c r="E152" s="1" t="s">
        <v>73</v>
      </c>
      <c r="F152" s="115" t="s">
        <v>49</v>
      </c>
      <c r="G152" s="116"/>
      <c r="H152" s="115" t="s">
        <v>51</v>
      </c>
      <c r="I152" s="116"/>
      <c r="J152" s="152" t="s">
        <v>78</v>
      </c>
      <c r="K152" s="153"/>
      <c r="L152" s="115" t="s">
        <v>86</v>
      </c>
      <c r="M152" s="116"/>
      <c r="N152" s="72" t="s">
        <v>27</v>
      </c>
      <c r="O152" s="36">
        <v>8.84</v>
      </c>
      <c r="P152" s="6">
        <v>8</v>
      </c>
      <c r="Q152" s="25"/>
      <c r="R152" s="124"/>
      <c r="S152" s="124"/>
      <c r="T152" s="124"/>
      <c r="U152" s="124"/>
      <c r="V152" s="10"/>
      <c r="W152" s="23"/>
      <c r="X152" s="23"/>
      <c r="Y152" s="23"/>
    </row>
    <row r="153" spans="1:26" ht="18" customHeight="1">
      <c r="A153" s="23"/>
      <c r="B153" s="146"/>
      <c r="C153" s="125"/>
      <c r="D153" s="100">
        <v>9</v>
      </c>
      <c r="E153" s="1" t="s">
        <v>152</v>
      </c>
      <c r="F153" s="115" t="s">
        <v>60</v>
      </c>
      <c r="G153" s="116"/>
      <c r="H153" s="115" t="s">
        <v>62</v>
      </c>
      <c r="I153" s="116"/>
      <c r="J153" s="152" t="s">
        <v>78</v>
      </c>
      <c r="K153" s="153"/>
      <c r="L153" s="115" t="s">
        <v>153</v>
      </c>
      <c r="M153" s="116"/>
      <c r="N153" s="72" t="s">
        <v>27</v>
      </c>
      <c r="O153" s="36">
        <v>8.9350000000000005</v>
      </c>
      <c r="P153" s="6">
        <v>9</v>
      </c>
      <c r="Q153" s="25"/>
      <c r="R153" s="124"/>
      <c r="S153" s="124"/>
      <c r="T153" s="124"/>
      <c r="U153" s="124"/>
      <c r="V153" s="10"/>
      <c r="W153" s="23"/>
      <c r="X153" s="23"/>
      <c r="Y153" s="23"/>
    </row>
    <row r="154" spans="1:26" ht="18" customHeight="1">
      <c r="A154" s="23"/>
      <c r="B154" s="146"/>
      <c r="C154" s="125"/>
      <c r="D154" s="100">
        <v>10</v>
      </c>
      <c r="E154" s="1" t="s">
        <v>53</v>
      </c>
      <c r="F154" s="115" t="s">
        <v>2</v>
      </c>
      <c r="G154" s="116"/>
      <c r="H154" s="115" t="s">
        <v>151</v>
      </c>
      <c r="I154" s="116"/>
      <c r="J154" s="152" t="s">
        <v>115</v>
      </c>
      <c r="K154" s="153"/>
      <c r="L154" s="115" t="s">
        <v>116</v>
      </c>
      <c r="M154" s="116"/>
      <c r="N154" s="72" t="s">
        <v>18</v>
      </c>
      <c r="O154" s="36">
        <v>8.94</v>
      </c>
      <c r="P154" s="6">
        <v>10</v>
      </c>
      <c r="Q154" s="25"/>
      <c r="R154" s="124"/>
      <c r="S154" s="124"/>
      <c r="T154" s="124"/>
      <c r="U154" s="124"/>
      <c r="V154" s="10"/>
      <c r="W154" s="23"/>
      <c r="X154" s="23"/>
      <c r="Y154" s="23"/>
    </row>
    <row r="155" spans="1:26" s="28" customFormat="1" ht="9.9499999999999993" customHeight="1">
      <c r="A155" s="23"/>
      <c r="B155" s="146"/>
      <c r="C155" s="125"/>
      <c r="D155" s="10"/>
      <c r="E155" s="10"/>
      <c r="F155" s="10"/>
      <c r="G155" s="10"/>
      <c r="H155" s="10"/>
      <c r="I155" s="10"/>
      <c r="J155" s="10"/>
      <c r="K155" s="10"/>
      <c r="L155" s="10"/>
      <c r="M155" s="10"/>
      <c r="N155" s="10"/>
      <c r="O155" s="10"/>
      <c r="P155" s="10"/>
      <c r="Q155" s="10"/>
      <c r="R155" s="10"/>
      <c r="S155" s="10"/>
      <c r="T155" s="10"/>
      <c r="U155" s="10"/>
      <c r="V155" s="10"/>
      <c r="W155" s="23"/>
      <c r="X155" s="23"/>
      <c r="Y155" s="23"/>
      <c r="Z155" s="2"/>
    </row>
    <row r="156" spans="1:26" ht="21" customHeight="1">
      <c r="A156" s="23"/>
      <c r="B156" s="146"/>
      <c r="C156" s="125"/>
      <c r="D156" s="117" t="s">
        <v>26</v>
      </c>
      <c r="E156" s="117"/>
      <c r="F156" s="117"/>
      <c r="G156" s="117"/>
      <c r="H156" s="117"/>
      <c r="I156" s="117"/>
      <c r="J156" s="117"/>
      <c r="K156" s="117"/>
      <c r="L156" s="117"/>
      <c r="M156" s="117"/>
      <c r="N156" s="117"/>
      <c r="O156" s="117"/>
      <c r="P156" s="117"/>
      <c r="Q156" s="117"/>
      <c r="R156" s="117"/>
      <c r="S156" s="117"/>
      <c r="T156" s="23"/>
      <c r="U156" s="23"/>
      <c r="V156" s="10"/>
      <c r="W156" s="23"/>
      <c r="X156" s="23"/>
      <c r="Y156" s="23"/>
    </row>
    <row r="157" spans="1:26" ht="21" customHeight="1">
      <c r="A157" s="23"/>
      <c r="B157" s="146"/>
      <c r="C157" s="125"/>
      <c r="D157" s="118" t="s">
        <v>1</v>
      </c>
      <c r="E157" s="119" t="s">
        <v>17</v>
      </c>
      <c r="F157" s="120" t="s">
        <v>44</v>
      </c>
      <c r="G157" s="122" t="s">
        <v>22</v>
      </c>
      <c r="H157" s="123" t="s">
        <v>19</v>
      </c>
      <c r="I157" s="123"/>
      <c r="J157" s="123"/>
      <c r="K157" s="123"/>
      <c r="L157" s="123"/>
      <c r="M157" s="123"/>
      <c r="N157" s="123" t="s">
        <v>20</v>
      </c>
      <c r="O157" s="123"/>
      <c r="P157" s="123"/>
      <c r="Q157" s="123"/>
      <c r="R157" s="123"/>
      <c r="S157" s="123"/>
      <c r="T157" s="23"/>
      <c r="U157" s="23"/>
      <c r="V157" s="10"/>
      <c r="W157" s="23"/>
      <c r="X157" s="23"/>
      <c r="Y157" s="23"/>
    </row>
    <row r="158" spans="1:26" ht="21" customHeight="1">
      <c r="A158" s="23"/>
      <c r="B158" s="146"/>
      <c r="C158" s="125"/>
      <c r="D158" s="118"/>
      <c r="E158" s="119"/>
      <c r="F158" s="121"/>
      <c r="G158" s="122"/>
      <c r="H158" s="70" t="s">
        <v>21</v>
      </c>
      <c r="I158" s="32">
        <v>1</v>
      </c>
      <c r="J158" s="29">
        <v>2</v>
      </c>
      <c r="K158" s="30">
        <v>3</v>
      </c>
      <c r="L158" s="31">
        <v>4</v>
      </c>
      <c r="M158" s="50">
        <v>5</v>
      </c>
      <c r="N158" s="70" t="s">
        <v>21</v>
      </c>
      <c r="O158" s="32">
        <v>1</v>
      </c>
      <c r="P158" s="29">
        <v>2</v>
      </c>
      <c r="Q158" s="30">
        <v>3</v>
      </c>
      <c r="R158" s="31">
        <v>4</v>
      </c>
      <c r="S158" s="50">
        <v>5</v>
      </c>
      <c r="T158" s="23"/>
      <c r="U158" s="23"/>
      <c r="V158" s="10"/>
      <c r="W158" s="23"/>
      <c r="X158" s="23"/>
      <c r="Y158" s="23"/>
    </row>
    <row r="159" spans="1:26" ht="18" customHeight="1">
      <c r="A159" s="23"/>
      <c r="B159" s="146"/>
      <c r="C159" s="125"/>
      <c r="D159" s="100">
        <v>1</v>
      </c>
      <c r="E159" s="105" t="s">
        <v>67</v>
      </c>
      <c r="F159" s="53">
        <f t="shared" ref="F159:F168" si="13">G159/$G$159*100</f>
        <v>100</v>
      </c>
      <c r="G159" s="111">
        <f t="shared" ref="G159:G168" si="14">H159+N159</f>
        <v>402.43</v>
      </c>
      <c r="H159" s="66">
        <f t="shared" ref="H159:H168" si="15">SUM(I159:M159)</f>
        <v>200.52</v>
      </c>
      <c r="I159" s="45">
        <v>40</v>
      </c>
      <c r="J159" s="45">
        <v>40</v>
      </c>
      <c r="K159" s="45">
        <v>40</v>
      </c>
      <c r="L159" s="45">
        <v>40</v>
      </c>
      <c r="M159" s="44">
        <v>40.520000000000003</v>
      </c>
      <c r="N159" s="66">
        <f t="shared" ref="N159:N168" si="16">SUM(O159:S159)</f>
        <v>201.91</v>
      </c>
      <c r="O159" s="45">
        <v>40</v>
      </c>
      <c r="P159" s="44">
        <v>41</v>
      </c>
      <c r="Q159" s="44">
        <v>41</v>
      </c>
      <c r="R159" s="45">
        <v>40</v>
      </c>
      <c r="S159" s="45">
        <v>39.909999999999997</v>
      </c>
      <c r="T159" s="23"/>
      <c r="U159" s="23"/>
      <c r="V159" s="10"/>
      <c r="W159" s="23"/>
      <c r="X159" s="23"/>
      <c r="Y159" s="23"/>
    </row>
    <row r="160" spans="1:26" ht="18" customHeight="1">
      <c r="A160" s="23"/>
      <c r="B160" s="146"/>
      <c r="C160" s="125"/>
      <c r="D160" s="100">
        <v>2</v>
      </c>
      <c r="E160" s="105" t="s">
        <v>112</v>
      </c>
      <c r="F160" s="53">
        <f t="shared" si="13"/>
        <v>99.271923067365748</v>
      </c>
      <c r="G160" s="62">
        <f t="shared" si="14"/>
        <v>399.5</v>
      </c>
      <c r="H160" s="52">
        <f t="shared" si="15"/>
        <v>198.54</v>
      </c>
      <c r="I160" s="46">
        <v>39</v>
      </c>
      <c r="J160" s="45">
        <v>39.54</v>
      </c>
      <c r="K160" s="45">
        <v>40</v>
      </c>
      <c r="L160" s="45">
        <v>40</v>
      </c>
      <c r="M160" s="45">
        <v>40</v>
      </c>
      <c r="N160" s="67">
        <f t="shared" si="16"/>
        <v>200.96</v>
      </c>
      <c r="O160" s="45">
        <v>40</v>
      </c>
      <c r="P160" s="44">
        <v>40.96</v>
      </c>
      <c r="Q160" s="44">
        <v>41</v>
      </c>
      <c r="R160" s="45">
        <v>40</v>
      </c>
      <c r="S160" s="46">
        <v>39</v>
      </c>
      <c r="T160" s="23"/>
      <c r="U160" s="23"/>
      <c r="V160" s="10"/>
      <c r="W160" s="23"/>
      <c r="X160" s="23"/>
      <c r="Y160" s="23"/>
    </row>
    <row r="161" spans="1:25" ht="18" customHeight="1">
      <c r="A161" s="23"/>
      <c r="B161" s="146"/>
      <c r="C161" s="125"/>
      <c r="D161" s="100">
        <v>3</v>
      </c>
      <c r="E161" s="105" t="s">
        <v>66</v>
      </c>
      <c r="F161" s="53">
        <f t="shared" si="13"/>
        <v>98.663121536664761</v>
      </c>
      <c r="G161" s="62">
        <f t="shared" si="14"/>
        <v>397.05</v>
      </c>
      <c r="H161" s="42">
        <f t="shared" si="15"/>
        <v>198.53</v>
      </c>
      <c r="I161" s="46">
        <v>39</v>
      </c>
      <c r="J161" s="46">
        <v>39</v>
      </c>
      <c r="K161" s="59">
        <v>41.53</v>
      </c>
      <c r="L161" s="45">
        <v>40</v>
      </c>
      <c r="M161" s="46">
        <v>39</v>
      </c>
      <c r="N161" s="76">
        <f t="shared" si="16"/>
        <v>198.52</v>
      </c>
      <c r="O161" s="46">
        <v>39</v>
      </c>
      <c r="P161" s="45">
        <v>40</v>
      </c>
      <c r="Q161" s="44">
        <v>40.520000000000003</v>
      </c>
      <c r="R161" s="45">
        <v>40</v>
      </c>
      <c r="S161" s="46">
        <v>39</v>
      </c>
      <c r="T161" s="23"/>
      <c r="U161" s="23"/>
      <c r="V161" s="10"/>
      <c r="W161" s="23"/>
      <c r="X161" s="23"/>
      <c r="Y161" s="23"/>
    </row>
    <row r="162" spans="1:25" ht="18" customHeight="1">
      <c r="A162" s="23"/>
      <c r="B162" s="146"/>
      <c r="C162" s="125"/>
      <c r="D162" s="100">
        <v>4</v>
      </c>
      <c r="E162" s="1" t="s">
        <v>72</v>
      </c>
      <c r="F162" s="53">
        <f t="shared" si="13"/>
        <v>98.466814104316271</v>
      </c>
      <c r="G162" s="62">
        <f t="shared" si="14"/>
        <v>396.26</v>
      </c>
      <c r="H162" s="104">
        <f t="shared" si="15"/>
        <v>199.07999999999998</v>
      </c>
      <c r="I162" s="46">
        <v>39</v>
      </c>
      <c r="J162" s="46">
        <v>39</v>
      </c>
      <c r="K162" s="44">
        <v>41</v>
      </c>
      <c r="L162" s="44">
        <v>41.08</v>
      </c>
      <c r="M162" s="46">
        <v>39</v>
      </c>
      <c r="N162" s="76">
        <f t="shared" si="16"/>
        <v>197.18</v>
      </c>
      <c r="O162" s="46">
        <v>39</v>
      </c>
      <c r="P162" s="46">
        <v>39</v>
      </c>
      <c r="Q162" s="45">
        <v>40</v>
      </c>
      <c r="R162" s="45">
        <v>40.18</v>
      </c>
      <c r="S162" s="46">
        <v>39</v>
      </c>
      <c r="T162" s="23"/>
      <c r="U162" s="23"/>
      <c r="V162" s="10"/>
      <c r="W162" s="23"/>
      <c r="X162" s="23"/>
      <c r="Y162" s="23"/>
    </row>
    <row r="163" spans="1:25" ht="18" customHeight="1">
      <c r="A163" s="23"/>
      <c r="B163" s="146"/>
      <c r="C163" s="125"/>
      <c r="D163" s="100">
        <v>5</v>
      </c>
      <c r="E163" s="1" t="s">
        <v>73</v>
      </c>
      <c r="F163" s="53">
        <f t="shared" si="13"/>
        <v>97.845588052580567</v>
      </c>
      <c r="G163" s="62">
        <f t="shared" si="14"/>
        <v>393.76</v>
      </c>
      <c r="H163" s="42">
        <f t="shared" si="15"/>
        <v>194.39</v>
      </c>
      <c r="I163" s="47">
        <v>38</v>
      </c>
      <c r="J163" s="46">
        <v>39</v>
      </c>
      <c r="K163" s="45">
        <v>40</v>
      </c>
      <c r="L163" s="46">
        <v>39.39</v>
      </c>
      <c r="M163" s="47">
        <v>38</v>
      </c>
      <c r="N163" s="52">
        <f t="shared" si="16"/>
        <v>199.37</v>
      </c>
      <c r="O163" s="45">
        <v>40</v>
      </c>
      <c r="P163" s="46">
        <v>39</v>
      </c>
      <c r="Q163" s="45">
        <v>40</v>
      </c>
      <c r="R163" s="45">
        <v>40.369999999999997</v>
      </c>
      <c r="S163" s="45">
        <v>40</v>
      </c>
      <c r="T163" s="23"/>
      <c r="U163" s="23"/>
      <c r="V163" s="10"/>
      <c r="W163" s="23"/>
      <c r="X163" s="23"/>
      <c r="Y163" s="23"/>
    </row>
    <row r="164" spans="1:25" ht="18" customHeight="1">
      <c r="A164" s="23"/>
      <c r="B164" s="146"/>
      <c r="C164" s="125"/>
      <c r="D164" s="100">
        <v>6</v>
      </c>
      <c r="E164" s="105" t="s">
        <v>85</v>
      </c>
      <c r="F164" s="53">
        <f t="shared" si="13"/>
        <v>97.30884874388093</v>
      </c>
      <c r="G164" s="62">
        <f t="shared" si="14"/>
        <v>391.6</v>
      </c>
      <c r="H164" s="42">
        <f t="shared" si="15"/>
        <v>194.5</v>
      </c>
      <c r="I164" s="46">
        <v>39</v>
      </c>
      <c r="J164" s="46">
        <v>39</v>
      </c>
      <c r="K164" s="46">
        <v>39</v>
      </c>
      <c r="L164" s="46">
        <v>39</v>
      </c>
      <c r="M164" s="46">
        <v>38.5</v>
      </c>
      <c r="N164" s="76">
        <f t="shared" si="16"/>
        <v>197.1</v>
      </c>
      <c r="O164" s="45">
        <v>40</v>
      </c>
      <c r="P164" s="45">
        <v>40</v>
      </c>
      <c r="Q164" s="45">
        <v>40</v>
      </c>
      <c r="R164" s="47">
        <v>38</v>
      </c>
      <c r="S164" s="46">
        <v>39.1</v>
      </c>
      <c r="T164" s="23"/>
      <c r="U164" s="23"/>
      <c r="V164" s="10"/>
      <c r="W164" s="23"/>
      <c r="X164" s="23"/>
      <c r="Y164" s="23"/>
    </row>
    <row r="165" spans="1:25" ht="18" customHeight="1">
      <c r="A165" s="23"/>
      <c r="B165" s="146"/>
      <c r="C165" s="125"/>
      <c r="D165" s="100">
        <v>7</v>
      </c>
      <c r="E165" s="105" t="s">
        <v>152</v>
      </c>
      <c r="F165" s="53">
        <f t="shared" si="13"/>
        <v>97.306363839673963</v>
      </c>
      <c r="G165" s="62">
        <f t="shared" si="14"/>
        <v>391.59</v>
      </c>
      <c r="H165" s="42">
        <f t="shared" si="15"/>
        <v>194.32999999999998</v>
      </c>
      <c r="I165" s="47">
        <v>38</v>
      </c>
      <c r="J165" s="46">
        <v>39</v>
      </c>
      <c r="K165" s="45">
        <v>40.33</v>
      </c>
      <c r="L165" s="46">
        <v>39</v>
      </c>
      <c r="M165" s="47">
        <v>38</v>
      </c>
      <c r="N165" s="76">
        <f t="shared" si="16"/>
        <v>197.26</v>
      </c>
      <c r="O165" s="46">
        <v>39</v>
      </c>
      <c r="P165" s="45">
        <v>40</v>
      </c>
      <c r="Q165" s="45">
        <v>40.26</v>
      </c>
      <c r="R165" s="46">
        <v>39</v>
      </c>
      <c r="S165" s="46">
        <v>39</v>
      </c>
      <c r="T165" s="23"/>
      <c r="U165" s="23"/>
      <c r="V165" s="10"/>
      <c r="W165" s="23"/>
      <c r="X165" s="23"/>
      <c r="Y165" s="23"/>
    </row>
    <row r="166" spans="1:25" ht="18" customHeight="1">
      <c r="A166" s="23"/>
      <c r="B166" s="146"/>
      <c r="C166" s="125"/>
      <c r="D166" s="100">
        <v>8</v>
      </c>
      <c r="E166" s="105" t="s">
        <v>74</v>
      </c>
      <c r="F166" s="53">
        <f t="shared" si="13"/>
        <v>96.893869741321467</v>
      </c>
      <c r="G166" s="62">
        <f t="shared" si="14"/>
        <v>389.93</v>
      </c>
      <c r="H166" s="42">
        <f t="shared" si="15"/>
        <v>195.47</v>
      </c>
      <c r="I166" s="46">
        <v>39.47</v>
      </c>
      <c r="J166" s="46">
        <v>39</v>
      </c>
      <c r="K166" s="45">
        <v>40</v>
      </c>
      <c r="L166" s="46">
        <v>39</v>
      </c>
      <c r="M166" s="47">
        <v>38</v>
      </c>
      <c r="N166" s="76">
        <f t="shared" si="16"/>
        <v>194.46</v>
      </c>
      <c r="O166" s="47">
        <v>38.46</v>
      </c>
      <c r="P166" s="45">
        <v>40</v>
      </c>
      <c r="Q166" s="46">
        <v>39</v>
      </c>
      <c r="R166" s="47">
        <v>38</v>
      </c>
      <c r="S166" s="46">
        <v>39</v>
      </c>
      <c r="T166" s="23"/>
      <c r="U166" s="23"/>
      <c r="V166" s="10"/>
      <c r="W166" s="23"/>
      <c r="X166" s="23"/>
      <c r="Y166" s="23"/>
    </row>
    <row r="167" spans="1:25" ht="18" customHeight="1">
      <c r="A167" s="23"/>
      <c r="B167" s="146"/>
      <c r="C167" s="125"/>
      <c r="D167" s="100">
        <v>9</v>
      </c>
      <c r="E167" s="105" t="s">
        <v>52</v>
      </c>
      <c r="F167" s="53">
        <f t="shared" si="13"/>
        <v>94.053624232785822</v>
      </c>
      <c r="G167" s="62">
        <f t="shared" si="14"/>
        <v>378.5</v>
      </c>
      <c r="H167" s="42">
        <f t="shared" si="15"/>
        <v>194.39</v>
      </c>
      <c r="I167" s="47">
        <v>38.39</v>
      </c>
      <c r="J167" s="46">
        <v>39</v>
      </c>
      <c r="K167" s="46">
        <v>39</v>
      </c>
      <c r="L167" s="46">
        <v>39</v>
      </c>
      <c r="M167" s="46">
        <v>39</v>
      </c>
      <c r="N167" s="76">
        <f t="shared" si="16"/>
        <v>184.11</v>
      </c>
      <c r="O167" s="43">
        <v>28.11</v>
      </c>
      <c r="P167" s="47">
        <v>38</v>
      </c>
      <c r="Q167" s="45">
        <v>40</v>
      </c>
      <c r="R167" s="46">
        <v>39</v>
      </c>
      <c r="S167" s="46">
        <v>39</v>
      </c>
      <c r="T167" s="23"/>
      <c r="U167" s="23"/>
      <c r="V167" s="10"/>
      <c r="W167" s="23"/>
      <c r="X167" s="23"/>
      <c r="Y167" s="23"/>
    </row>
    <row r="168" spans="1:25" ht="18" customHeight="1">
      <c r="A168" s="23"/>
      <c r="B168" s="146"/>
      <c r="C168" s="125"/>
      <c r="D168" s="100">
        <v>10</v>
      </c>
      <c r="E168" s="105" t="s">
        <v>53</v>
      </c>
      <c r="F168" s="53">
        <f t="shared" si="13"/>
        <v>91.919091519021933</v>
      </c>
      <c r="G168" s="62">
        <f t="shared" si="14"/>
        <v>369.90999999999997</v>
      </c>
      <c r="H168" s="42">
        <f t="shared" si="15"/>
        <v>192.82</v>
      </c>
      <c r="I168" s="89">
        <v>38</v>
      </c>
      <c r="J168" s="47">
        <v>37.82</v>
      </c>
      <c r="K168" s="45">
        <v>40</v>
      </c>
      <c r="L168" s="47">
        <v>38</v>
      </c>
      <c r="M168" s="46">
        <v>39</v>
      </c>
      <c r="N168" s="76">
        <f t="shared" si="16"/>
        <v>177.09</v>
      </c>
      <c r="O168" s="43">
        <v>33</v>
      </c>
      <c r="P168" s="43">
        <v>36.090000000000003</v>
      </c>
      <c r="Q168" s="43">
        <v>36</v>
      </c>
      <c r="R168" s="43">
        <v>36</v>
      </c>
      <c r="S168" s="43">
        <v>36</v>
      </c>
      <c r="T168" s="23"/>
      <c r="U168" s="23"/>
      <c r="V168" s="10"/>
      <c r="W168" s="23"/>
      <c r="X168" s="23"/>
      <c r="Y168" s="23"/>
    </row>
    <row r="169" spans="1:25" ht="18" customHeight="1">
      <c r="A169" s="23"/>
      <c r="B169" s="23"/>
      <c r="C169" s="23"/>
      <c r="D169" s="23"/>
      <c r="E169" s="23"/>
      <c r="F169" s="23"/>
      <c r="G169" s="23"/>
      <c r="H169" s="23"/>
      <c r="I169" s="23"/>
      <c r="J169" s="23"/>
      <c r="K169" s="23"/>
      <c r="L169" s="23"/>
      <c r="M169" s="23"/>
      <c r="N169" s="23"/>
      <c r="O169" s="23"/>
      <c r="P169" s="23"/>
      <c r="Q169" s="23"/>
      <c r="R169" s="23"/>
      <c r="S169" s="23"/>
      <c r="T169" s="23"/>
      <c r="U169" s="23"/>
      <c r="V169" s="10"/>
      <c r="W169" s="23"/>
      <c r="X169" s="23"/>
      <c r="Y169" s="23"/>
    </row>
    <row r="170" spans="1:25" ht="18" customHeight="1">
      <c r="A170" s="69"/>
      <c r="B170" s="86"/>
      <c r="C170" s="69"/>
      <c r="D170" s="86"/>
      <c r="E170" s="69"/>
      <c r="F170" s="86"/>
      <c r="G170" s="69"/>
      <c r="H170" s="86"/>
      <c r="I170" s="69"/>
      <c r="J170" s="86"/>
      <c r="K170" s="69"/>
      <c r="L170" s="86"/>
      <c r="M170" s="69"/>
      <c r="N170" s="86"/>
      <c r="O170" s="69"/>
      <c r="P170" s="86"/>
      <c r="Q170" s="69"/>
      <c r="R170" s="86"/>
      <c r="S170" s="69"/>
      <c r="T170" s="86"/>
      <c r="U170" s="69"/>
      <c r="V170" s="86"/>
      <c r="W170" s="23"/>
      <c r="X170" s="23"/>
      <c r="Y170" s="23"/>
    </row>
    <row r="171" spans="1:25" ht="11.25" customHeight="1">
      <c r="A171" s="23"/>
      <c r="B171" s="23"/>
      <c r="C171" s="15"/>
      <c r="D171" s="10"/>
      <c r="E171" s="10"/>
      <c r="F171" s="10"/>
      <c r="G171" s="10"/>
      <c r="H171" s="10"/>
      <c r="I171" s="10"/>
      <c r="J171" s="13"/>
      <c r="K171" s="13"/>
      <c r="L171" s="13"/>
      <c r="M171" s="13"/>
      <c r="N171" s="10"/>
      <c r="O171" s="25"/>
      <c r="P171" s="25"/>
      <c r="Q171" s="25"/>
      <c r="R171" s="25"/>
      <c r="S171" s="25"/>
      <c r="T171" s="25"/>
      <c r="U171" s="25"/>
      <c r="V171" s="23"/>
      <c r="W171" s="23"/>
      <c r="X171" s="23"/>
      <c r="Y171" s="23"/>
    </row>
    <row r="172" spans="1:25" ht="18" customHeight="1">
      <c r="A172" s="23"/>
      <c r="B172" s="146" t="s">
        <v>126</v>
      </c>
      <c r="C172" s="125" t="s">
        <v>32</v>
      </c>
      <c r="D172" s="117" t="s">
        <v>137</v>
      </c>
      <c r="E172" s="117"/>
      <c r="F172" s="117"/>
      <c r="G172" s="117"/>
      <c r="H172" s="117"/>
      <c r="I172" s="117"/>
      <c r="J172" s="117"/>
      <c r="K172" s="117"/>
      <c r="L172" s="117"/>
      <c r="M172" s="117"/>
      <c r="N172" s="117"/>
      <c r="O172" s="117"/>
      <c r="P172" s="117"/>
      <c r="Q172" s="25"/>
      <c r="R172" s="25"/>
      <c r="S172" s="25"/>
      <c r="T172" s="25"/>
      <c r="U172" s="10"/>
      <c r="V172" s="10"/>
      <c r="W172" s="23"/>
      <c r="X172" s="23"/>
      <c r="Y172" s="23"/>
    </row>
    <row r="173" spans="1:25" ht="21" customHeight="1">
      <c r="A173" s="23"/>
      <c r="B173" s="146"/>
      <c r="C173" s="125"/>
      <c r="D173" s="118" t="s">
        <v>1</v>
      </c>
      <c r="E173" s="126" t="s">
        <v>17</v>
      </c>
      <c r="F173" s="128" t="s">
        <v>23</v>
      </c>
      <c r="G173" s="129"/>
      <c r="H173" s="128" t="s">
        <v>6</v>
      </c>
      <c r="I173" s="129"/>
      <c r="J173" s="132" t="s">
        <v>0</v>
      </c>
      <c r="K173" s="133"/>
      <c r="L173" s="136" t="s">
        <v>12</v>
      </c>
      <c r="M173" s="137"/>
      <c r="N173" s="140" t="s">
        <v>37</v>
      </c>
      <c r="O173" s="142" t="s">
        <v>3</v>
      </c>
      <c r="P173" s="144" t="s">
        <v>1</v>
      </c>
      <c r="Q173" s="25"/>
      <c r="R173" s="124" t="s">
        <v>138</v>
      </c>
      <c r="S173" s="124"/>
      <c r="T173" s="124"/>
      <c r="U173" s="124"/>
      <c r="V173" s="23"/>
      <c r="W173" s="23"/>
      <c r="X173" s="23"/>
      <c r="Y173" s="23"/>
    </row>
    <row r="174" spans="1:25" ht="21" customHeight="1">
      <c r="A174" s="23"/>
      <c r="B174" s="146"/>
      <c r="C174" s="125"/>
      <c r="D174" s="118"/>
      <c r="E174" s="127"/>
      <c r="F174" s="130"/>
      <c r="G174" s="131"/>
      <c r="H174" s="130"/>
      <c r="I174" s="131"/>
      <c r="J174" s="134"/>
      <c r="K174" s="135"/>
      <c r="L174" s="138"/>
      <c r="M174" s="139"/>
      <c r="N174" s="141"/>
      <c r="O174" s="143"/>
      <c r="P174" s="145"/>
      <c r="Q174" s="25"/>
      <c r="R174" s="124"/>
      <c r="S174" s="124"/>
      <c r="T174" s="124"/>
      <c r="U174" s="124"/>
      <c r="V174" s="23"/>
      <c r="W174" s="23"/>
      <c r="X174" s="23"/>
      <c r="Y174" s="23"/>
    </row>
    <row r="175" spans="1:25" ht="18" customHeight="1">
      <c r="A175" s="23"/>
      <c r="B175" s="146"/>
      <c r="C175" s="125"/>
      <c r="D175" s="87">
        <v>1</v>
      </c>
      <c r="E175" s="1" t="s">
        <v>66</v>
      </c>
      <c r="F175" s="115" t="s">
        <v>62</v>
      </c>
      <c r="G175" s="116"/>
      <c r="H175" s="115" t="s">
        <v>59</v>
      </c>
      <c r="I175" s="116"/>
      <c r="J175" s="152" t="s">
        <v>78</v>
      </c>
      <c r="K175" s="153"/>
      <c r="L175" s="115" t="s">
        <v>79</v>
      </c>
      <c r="M175" s="116"/>
      <c r="N175" s="72" t="s">
        <v>27</v>
      </c>
      <c r="O175" s="48">
        <v>8.4429999999999996</v>
      </c>
      <c r="P175" s="7">
        <v>1</v>
      </c>
      <c r="Q175" s="25"/>
      <c r="R175" s="124"/>
      <c r="S175" s="124"/>
      <c r="T175" s="124"/>
      <c r="U175" s="124"/>
      <c r="V175" s="23"/>
      <c r="W175" s="23"/>
      <c r="X175" s="23"/>
      <c r="Y175" s="23"/>
    </row>
    <row r="176" spans="1:25" ht="18" customHeight="1">
      <c r="A176" s="23"/>
      <c r="B176" s="146"/>
      <c r="C176" s="125"/>
      <c r="D176" s="87">
        <v>2</v>
      </c>
      <c r="E176" s="1" t="s">
        <v>112</v>
      </c>
      <c r="F176" s="115" t="s">
        <v>117</v>
      </c>
      <c r="G176" s="116"/>
      <c r="H176" s="115" t="s">
        <v>5</v>
      </c>
      <c r="I176" s="116"/>
      <c r="J176" s="152" t="s">
        <v>119</v>
      </c>
      <c r="K176" s="153"/>
      <c r="L176" s="115" t="s">
        <v>120</v>
      </c>
      <c r="M176" s="116"/>
      <c r="N176" s="72" t="s">
        <v>27</v>
      </c>
      <c r="O176" s="48">
        <v>8.4990000000000006</v>
      </c>
      <c r="P176" s="8">
        <v>2</v>
      </c>
      <c r="Q176" s="25"/>
      <c r="R176" s="124"/>
      <c r="S176" s="124"/>
      <c r="T176" s="124"/>
      <c r="U176" s="124"/>
      <c r="V176" s="23"/>
      <c r="W176" s="23"/>
      <c r="X176" s="23"/>
      <c r="Y176" s="23"/>
    </row>
    <row r="177" spans="1:25" ht="18" customHeight="1">
      <c r="A177" s="23"/>
      <c r="B177" s="146"/>
      <c r="C177" s="125"/>
      <c r="D177" s="87">
        <v>3</v>
      </c>
      <c r="E177" s="1" t="s">
        <v>72</v>
      </c>
      <c r="F177" s="115" t="s">
        <v>61</v>
      </c>
      <c r="G177" s="116"/>
      <c r="H177" s="115" t="s">
        <v>51</v>
      </c>
      <c r="I177" s="116"/>
      <c r="J177" s="152" t="s">
        <v>78</v>
      </c>
      <c r="K177" s="153"/>
      <c r="L177" s="115" t="s">
        <v>86</v>
      </c>
      <c r="M177" s="116"/>
      <c r="N177" s="72" t="s">
        <v>27</v>
      </c>
      <c r="O177" s="48">
        <v>8.6560000000000006</v>
      </c>
      <c r="P177" s="9">
        <v>3</v>
      </c>
      <c r="Q177" s="25"/>
      <c r="R177" s="124"/>
      <c r="S177" s="124"/>
      <c r="T177" s="124"/>
      <c r="U177" s="124"/>
      <c r="V177" s="23"/>
      <c r="W177" s="23"/>
      <c r="X177" s="23"/>
      <c r="Y177" s="23"/>
    </row>
    <row r="178" spans="1:25" ht="18" customHeight="1">
      <c r="A178" s="23"/>
      <c r="B178" s="146"/>
      <c r="C178" s="125"/>
      <c r="D178" s="87">
        <v>4</v>
      </c>
      <c r="E178" s="1" t="s">
        <v>74</v>
      </c>
      <c r="F178" s="115" t="s">
        <v>60</v>
      </c>
      <c r="G178" s="116"/>
      <c r="H178" s="115" t="s">
        <v>61</v>
      </c>
      <c r="I178" s="116"/>
      <c r="J178" s="152" t="s">
        <v>114</v>
      </c>
      <c r="K178" s="153"/>
      <c r="L178" s="115" t="s">
        <v>77</v>
      </c>
      <c r="M178" s="116"/>
      <c r="N178" s="72" t="s">
        <v>27</v>
      </c>
      <c r="O178" s="48">
        <v>8.7149999999999999</v>
      </c>
      <c r="P178" s="6">
        <v>4</v>
      </c>
      <c r="Q178" s="25"/>
      <c r="R178" s="124"/>
      <c r="S178" s="124"/>
      <c r="T178" s="124"/>
      <c r="U178" s="124"/>
      <c r="V178" s="23"/>
      <c r="W178" s="23"/>
      <c r="X178" s="23"/>
      <c r="Y178" s="23"/>
    </row>
    <row r="179" spans="1:25" ht="18" customHeight="1">
      <c r="A179" s="23"/>
      <c r="B179" s="146"/>
      <c r="C179" s="125"/>
      <c r="D179" s="87">
        <v>5</v>
      </c>
      <c r="E179" s="1" t="s">
        <v>67</v>
      </c>
      <c r="F179" s="115" t="s">
        <v>70</v>
      </c>
      <c r="G179" s="116"/>
      <c r="H179" s="115" t="s">
        <v>71</v>
      </c>
      <c r="I179" s="116"/>
      <c r="J179" s="152" t="s">
        <v>78</v>
      </c>
      <c r="K179" s="153"/>
      <c r="L179" s="115" t="s">
        <v>77</v>
      </c>
      <c r="M179" s="116"/>
      <c r="N179" s="72" t="s">
        <v>27</v>
      </c>
      <c r="O179" s="48">
        <v>8.7260000000000009</v>
      </c>
      <c r="P179" s="6">
        <v>5</v>
      </c>
      <c r="Q179" s="25"/>
      <c r="R179" s="124"/>
      <c r="S179" s="124"/>
      <c r="T179" s="124"/>
      <c r="U179" s="124"/>
      <c r="V179" s="23"/>
      <c r="W179" s="23"/>
      <c r="X179" s="23"/>
      <c r="Y179" s="23"/>
    </row>
    <row r="180" spans="1:25" ht="18" customHeight="1">
      <c r="A180" s="23"/>
      <c r="B180" s="146"/>
      <c r="C180" s="125"/>
      <c r="D180" s="87">
        <v>6</v>
      </c>
      <c r="E180" s="1" t="s">
        <v>52</v>
      </c>
      <c r="F180" s="115" t="s">
        <v>2</v>
      </c>
      <c r="G180" s="116"/>
      <c r="H180" s="115" t="s">
        <v>64</v>
      </c>
      <c r="I180" s="116"/>
      <c r="J180" s="152" t="s">
        <v>115</v>
      </c>
      <c r="K180" s="153"/>
      <c r="L180" s="115" t="s">
        <v>90</v>
      </c>
      <c r="M180" s="116"/>
      <c r="N180" s="72" t="s">
        <v>18</v>
      </c>
      <c r="O180" s="48">
        <v>8.7379999999999995</v>
      </c>
      <c r="P180" s="6">
        <v>6</v>
      </c>
      <c r="Q180" s="25"/>
      <c r="R180" s="124"/>
      <c r="S180" s="124"/>
      <c r="T180" s="124"/>
      <c r="U180" s="124"/>
      <c r="V180" s="23"/>
      <c r="W180" s="23"/>
      <c r="X180" s="23"/>
      <c r="Y180" s="23"/>
    </row>
    <row r="181" spans="1:25" ht="18" customHeight="1">
      <c r="A181" s="23"/>
      <c r="B181" s="146"/>
      <c r="C181" s="125"/>
      <c r="D181" s="87">
        <v>7</v>
      </c>
      <c r="E181" s="1" t="s">
        <v>68</v>
      </c>
      <c r="F181" s="115" t="s">
        <v>5</v>
      </c>
      <c r="G181" s="116"/>
      <c r="H181" s="115" t="s">
        <v>69</v>
      </c>
      <c r="I181" s="116"/>
      <c r="J181" s="152" t="s">
        <v>56</v>
      </c>
      <c r="K181" s="153"/>
      <c r="L181" s="115" t="s">
        <v>90</v>
      </c>
      <c r="M181" s="116"/>
      <c r="N181" s="72" t="s">
        <v>18</v>
      </c>
      <c r="O181" s="48">
        <v>8.74</v>
      </c>
      <c r="P181" s="6">
        <v>7</v>
      </c>
      <c r="Q181" s="25"/>
      <c r="R181" s="124"/>
      <c r="S181" s="124"/>
      <c r="T181" s="124"/>
      <c r="U181" s="124"/>
      <c r="V181" s="23"/>
      <c r="W181" s="23"/>
      <c r="X181" s="23"/>
      <c r="Y181" s="23"/>
    </row>
    <row r="182" spans="1:25" ht="18" customHeight="1">
      <c r="A182" s="23"/>
      <c r="B182" s="146"/>
      <c r="C182" s="125"/>
      <c r="D182" s="87">
        <v>8</v>
      </c>
      <c r="E182" s="1" t="s">
        <v>73</v>
      </c>
      <c r="F182" s="115" t="s">
        <v>51</v>
      </c>
      <c r="G182" s="116"/>
      <c r="H182" s="115" t="s">
        <v>49</v>
      </c>
      <c r="I182" s="116"/>
      <c r="J182" s="152" t="s">
        <v>78</v>
      </c>
      <c r="K182" s="153"/>
      <c r="L182" s="115" t="s">
        <v>86</v>
      </c>
      <c r="M182" s="116"/>
      <c r="N182" s="72" t="s">
        <v>27</v>
      </c>
      <c r="O182" s="48">
        <v>8.7439999999999998</v>
      </c>
      <c r="P182" s="6">
        <v>8</v>
      </c>
      <c r="Q182" s="25"/>
      <c r="R182" s="124"/>
      <c r="S182" s="124"/>
      <c r="T182" s="124"/>
      <c r="U182" s="124"/>
      <c r="V182" s="23"/>
      <c r="W182" s="23"/>
      <c r="X182" s="23"/>
      <c r="Y182" s="23"/>
    </row>
    <row r="183" spans="1:25" ht="18" customHeight="1">
      <c r="A183" s="23"/>
      <c r="B183" s="146"/>
      <c r="C183" s="125"/>
      <c r="D183" s="87">
        <v>9</v>
      </c>
      <c r="E183" s="1" t="s">
        <v>85</v>
      </c>
      <c r="F183" s="115" t="s">
        <v>49</v>
      </c>
      <c r="G183" s="116"/>
      <c r="H183" s="115" t="s">
        <v>75</v>
      </c>
      <c r="I183" s="116"/>
      <c r="J183" s="152" t="s">
        <v>82</v>
      </c>
      <c r="K183" s="153"/>
      <c r="L183" s="115" t="s">
        <v>83</v>
      </c>
      <c r="M183" s="116"/>
      <c r="N183" s="72" t="s">
        <v>18</v>
      </c>
      <c r="O183" s="36">
        <v>8.8550000000000004</v>
      </c>
      <c r="P183" s="6">
        <v>9</v>
      </c>
      <c r="Q183" s="25"/>
      <c r="R183" s="124"/>
      <c r="S183" s="124"/>
      <c r="T183" s="124"/>
      <c r="U183" s="124"/>
      <c r="V183" s="23"/>
      <c r="W183" s="23"/>
      <c r="X183" s="23"/>
      <c r="Y183" s="23"/>
    </row>
    <row r="184" spans="1:25" ht="18" customHeight="1">
      <c r="A184" s="23"/>
      <c r="B184" s="146"/>
      <c r="C184" s="125"/>
      <c r="D184" s="87">
        <v>10</v>
      </c>
      <c r="E184" s="1" t="s">
        <v>113</v>
      </c>
      <c r="F184" s="115" t="s">
        <v>118</v>
      </c>
      <c r="G184" s="116"/>
      <c r="H184" s="115" t="s">
        <v>117</v>
      </c>
      <c r="I184" s="116"/>
      <c r="J184" s="152" t="s">
        <v>56</v>
      </c>
      <c r="K184" s="153"/>
      <c r="L184" s="115" t="s">
        <v>120</v>
      </c>
      <c r="M184" s="116"/>
      <c r="N184" s="72" t="s">
        <v>18</v>
      </c>
      <c r="O184" s="36">
        <v>8.9969999999999999</v>
      </c>
      <c r="P184" s="6">
        <v>10</v>
      </c>
      <c r="Q184" s="25"/>
      <c r="R184" s="124"/>
      <c r="S184" s="124"/>
      <c r="T184" s="124"/>
      <c r="U184" s="124"/>
      <c r="V184" s="23"/>
      <c r="W184" s="23"/>
      <c r="X184" s="23"/>
      <c r="Y184" s="23"/>
    </row>
    <row r="185" spans="1:25" ht="18" customHeight="1">
      <c r="A185" s="23"/>
      <c r="B185" s="146"/>
      <c r="C185" s="125"/>
      <c r="D185" s="87">
        <v>11</v>
      </c>
      <c r="E185" s="1" t="s">
        <v>53</v>
      </c>
      <c r="F185" s="115" t="s">
        <v>54</v>
      </c>
      <c r="G185" s="116"/>
      <c r="H185" s="115" t="s">
        <v>2</v>
      </c>
      <c r="I185" s="116"/>
      <c r="J185" s="152" t="s">
        <v>115</v>
      </c>
      <c r="K185" s="153"/>
      <c r="L185" s="115" t="s">
        <v>116</v>
      </c>
      <c r="M185" s="116"/>
      <c r="N185" s="72" t="s">
        <v>18</v>
      </c>
      <c r="O185" s="63">
        <v>9.1129999999999995</v>
      </c>
      <c r="P185" s="6">
        <v>11</v>
      </c>
      <c r="Q185" s="25"/>
      <c r="R185" s="124"/>
      <c r="S185" s="124"/>
      <c r="T185" s="124"/>
      <c r="U185" s="124"/>
      <c r="V185" s="23"/>
      <c r="W185" s="23"/>
      <c r="X185" s="23"/>
      <c r="Y185" s="23"/>
    </row>
    <row r="186" spans="1:25" ht="18" customHeight="1">
      <c r="A186" s="23"/>
      <c r="B186" s="146"/>
      <c r="C186" s="125"/>
      <c r="D186" s="87">
        <v>12</v>
      </c>
      <c r="E186" s="1" t="s">
        <v>80</v>
      </c>
      <c r="F186" s="115" t="s">
        <v>65</v>
      </c>
      <c r="G186" s="116"/>
      <c r="H186" s="115" t="s">
        <v>48</v>
      </c>
      <c r="I186" s="116"/>
      <c r="J186" s="152" t="s">
        <v>56</v>
      </c>
      <c r="K186" s="153"/>
      <c r="L186" s="115" t="s">
        <v>120</v>
      </c>
      <c r="M186" s="116"/>
      <c r="N186" s="72" t="s">
        <v>18</v>
      </c>
      <c r="O186" s="63">
        <v>9.9220000000000006</v>
      </c>
      <c r="P186" s="6">
        <v>12</v>
      </c>
      <c r="Q186" s="25"/>
      <c r="R186" s="124"/>
      <c r="S186" s="124"/>
      <c r="T186" s="124"/>
      <c r="U186" s="124"/>
      <c r="V186" s="23"/>
      <c r="W186" s="23"/>
      <c r="X186" s="23"/>
      <c r="Y186" s="23"/>
    </row>
    <row r="187" spans="1:25" ht="9.9499999999999993" customHeight="1">
      <c r="A187" s="23"/>
      <c r="B187" s="146"/>
      <c r="C187" s="125"/>
      <c r="D187" s="10"/>
      <c r="E187" s="10"/>
      <c r="F187" s="10"/>
      <c r="G187" s="10"/>
      <c r="H187" s="10"/>
      <c r="I187" s="10"/>
      <c r="J187" s="10"/>
      <c r="K187" s="10"/>
      <c r="L187" s="10"/>
      <c r="M187" s="10"/>
      <c r="N187" s="10"/>
      <c r="O187" s="10"/>
      <c r="P187" s="10"/>
      <c r="Q187" s="10"/>
      <c r="R187" s="10"/>
      <c r="S187" s="10"/>
      <c r="T187" s="10"/>
      <c r="U187" s="10"/>
      <c r="V187" s="10"/>
      <c r="W187" s="23"/>
      <c r="X187" s="23"/>
      <c r="Y187" s="23"/>
    </row>
    <row r="188" spans="1:25" ht="18" customHeight="1">
      <c r="A188" s="23"/>
      <c r="B188" s="146"/>
      <c r="C188" s="125"/>
      <c r="D188" s="117" t="s">
        <v>26</v>
      </c>
      <c r="E188" s="117"/>
      <c r="F188" s="117"/>
      <c r="G188" s="117"/>
      <c r="H188" s="117"/>
      <c r="I188" s="117"/>
      <c r="J188" s="117"/>
      <c r="K188" s="117"/>
      <c r="L188" s="117"/>
      <c r="M188" s="117"/>
      <c r="N188" s="117"/>
      <c r="O188" s="117"/>
      <c r="P188" s="117"/>
      <c r="Q188" s="117"/>
      <c r="R188" s="117"/>
      <c r="S188" s="117"/>
      <c r="T188" s="10"/>
      <c r="U188" s="23"/>
      <c r="V188" s="23"/>
      <c r="W188" s="23"/>
      <c r="X188" s="23"/>
      <c r="Y188" s="23"/>
    </row>
    <row r="189" spans="1:25" ht="18" customHeight="1">
      <c r="A189" s="23"/>
      <c r="B189" s="146"/>
      <c r="C189" s="125"/>
      <c r="D189" s="118" t="s">
        <v>1</v>
      </c>
      <c r="E189" s="119" t="s">
        <v>17</v>
      </c>
      <c r="F189" s="120" t="s">
        <v>44</v>
      </c>
      <c r="G189" s="122" t="s">
        <v>22</v>
      </c>
      <c r="H189" s="123" t="s">
        <v>19</v>
      </c>
      <c r="I189" s="123"/>
      <c r="J189" s="123"/>
      <c r="K189" s="123"/>
      <c r="L189" s="123"/>
      <c r="M189" s="123"/>
      <c r="N189" s="123" t="s">
        <v>20</v>
      </c>
      <c r="O189" s="123"/>
      <c r="P189" s="123"/>
      <c r="Q189" s="123"/>
      <c r="R189" s="123"/>
      <c r="S189" s="123"/>
      <c r="T189" s="10"/>
      <c r="U189" s="23"/>
      <c r="V189" s="23"/>
      <c r="W189" s="23"/>
      <c r="X189" s="23"/>
      <c r="Y189" s="23"/>
    </row>
    <row r="190" spans="1:25" ht="18" customHeight="1">
      <c r="A190" s="23"/>
      <c r="B190" s="146"/>
      <c r="C190" s="125"/>
      <c r="D190" s="118"/>
      <c r="E190" s="119"/>
      <c r="F190" s="121"/>
      <c r="G190" s="122"/>
      <c r="H190" s="70" t="s">
        <v>21</v>
      </c>
      <c r="I190" s="32">
        <v>1</v>
      </c>
      <c r="J190" s="29">
        <v>2</v>
      </c>
      <c r="K190" s="30">
        <v>3</v>
      </c>
      <c r="L190" s="31">
        <v>4</v>
      </c>
      <c r="M190" s="50">
        <v>5</v>
      </c>
      <c r="N190" s="70" t="s">
        <v>21</v>
      </c>
      <c r="O190" s="32">
        <v>1</v>
      </c>
      <c r="P190" s="29">
        <v>2</v>
      </c>
      <c r="Q190" s="30">
        <v>3</v>
      </c>
      <c r="R190" s="31">
        <v>4</v>
      </c>
      <c r="S190" s="50">
        <v>5</v>
      </c>
      <c r="T190" s="10"/>
      <c r="U190" s="23"/>
      <c r="V190" s="23"/>
      <c r="W190" s="23"/>
      <c r="X190" s="23"/>
      <c r="Y190" s="23"/>
    </row>
    <row r="191" spans="1:25" ht="18" customHeight="1">
      <c r="A191" s="23"/>
      <c r="B191" s="146"/>
      <c r="C191" s="125"/>
      <c r="D191" s="87">
        <v>1</v>
      </c>
      <c r="E191" s="1" t="s">
        <v>66</v>
      </c>
      <c r="F191" s="53">
        <f t="shared" ref="F191:F202" si="17">G191/$G$191*100</f>
        <v>100</v>
      </c>
      <c r="G191" s="111">
        <f t="shared" ref="G191:G198" si="18">H191+N191</f>
        <v>403.36</v>
      </c>
      <c r="H191" s="66">
        <f t="shared" ref="H191:H202" si="19">SUM(I191:M191)</f>
        <v>202.18</v>
      </c>
      <c r="I191" s="44">
        <v>40</v>
      </c>
      <c r="J191" s="59">
        <v>41</v>
      </c>
      <c r="K191" s="59">
        <v>41</v>
      </c>
      <c r="L191" s="44">
        <v>40</v>
      </c>
      <c r="M191" s="44">
        <v>40.18</v>
      </c>
      <c r="N191" s="67">
        <f t="shared" ref="N191:N202" si="20">SUM(O191:S191)</f>
        <v>201.18</v>
      </c>
      <c r="O191" s="45">
        <v>39</v>
      </c>
      <c r="P191" s="59">
        <v>41</v>
      </c>
      <c r="Q191" s="59">
        <v>41</v>
      </c>
      <c r="R191" s="44">
        <v>40</v>
      </c>
      <c r="S191" s="44">
        <v>40.18</v>
      </c>
      <c r="T191" s="10"/>
      <c r="U191" s="23"/>
      <c r="V191" s="23"/>
      <c r="W191" s="23"/>
      <c r="X191" s="23"/>
      <c r="Y191" s="23"/>
    </row>
    <row r="192" spans="1:25" ht="18" customHeight="1">
      <c r="A192" s="23"/>
      <c r="B192" s="146"/>
      <c r="C192" s="125"/>
      <c r="D192" s="87">
        <v>2</v>
      </c>
      <c r="E192" s="1" t="s">
        <v>112</v>
      </c>
      <c r="F192" s="53">
        <f t="shared" si="17"/>
        <v>99.975208250694152</v>
      </c>
      <c r="G192" s="111">
        <f t="shared" si="18"/>
        <v>403.26</v>
      </c>
      <c r="H192" s="67">
        <f t="shared" si="19"/>
        <v>201.74</v>
      </c>
      <c r="I192" s="44">
        <v>40</v>
      </c>
      <c r="J192" s="59">
        <v>41</v>
      </c>
      <c r="K192" s="59">
        <v>41</v>
      </c>
      <c r="L192" s="45">
        <v>39</v>
      </c>
      <c r="M192" s="59">
        <v>40.74</v>
      </c>
      <c r="N192" s="66">
        <f t="shared" si="20"/>
        <v>201.52</v>
      </c>
      <c r="O192" s="44">
        <v>40</v>
      </c>
      <c r="P192" s="44">
        <v>40</v>
      </c>
      <c r="Q192" s="59">
        <v>41</v>
      </c>
      <c r="R192" s="44">
        <v>40</v>
      </c>
      <c r="S192" s="59">
        <v>40.520000000000003</v>
      </c>
      <c r="T192" s="10"/>
      <c r="U192" s="23"/>
      <c r="V192" s="23"/>
      <c r="W192" s="23"/>
      <c r="X192" s="23"/>
      <c r="Y192" s="23"/>
    </row>
    <row r="193" spans="1:25" ht="18" customHeight="1">
      <c r="A193" s="23"/>
      <c r="B193" s="146"/>
      <c r="C193" s="125"/>
      <c r="D193" s="87">
        <v>3</v>
      </c>
      <c r="E193" s="1" t="s">
        <v>67</v>
      </c>
      <c r="F193" s="53">
        <f t="shared" si="17"/>
        <v>99.199226497421648</v>
      </c>
      <c r="G193" s="111">
        <f t="shared" si="18"/>
        <v>400.13</v>
      </c>
      <c r="H193" s="42">
        <f t="shared" si="19"/>
        <v>199.36</v>
      </c>
      <c r="I193" s="44">
        <v>40</v>
      </c>
      <c r="J193" s="44">
        <v>40.36</v>
      </c>
      <c r="K193" s="44">
        <v>40</v>
      </c>
      <c r="L193" s="45">
        <v>39</v>
      </c>
      <c r="M193" s="44">
        <v>40</v>
      </c>
      <c r="N193" s="90">
        <f t="shared" si="20"/>
        <v>200.77</v>
      </c>
      <c r="O193" s="44">
        <v>40</v>
      </c>
      <c r="P193" s="59">
        <v>40.770000000000003</v>
      </c>
      <c r="Q193" s="59">
        <v>41</v>
      </c>
      <c r="R193" s="44">
        <v>40</v>
      </c>
      <c r="S193" s="45">
        <v>39</v>
      </c>
      <c r="T193" s="10"/>
      <c r="U193" s="23"/>
      <c r="V193" s="23"/>
      <c r="W193" s="23"/>
      <c r="X193" s="23"/>
      <c r="Y193" s="23"/>
    </row>
    <row r="194" spans="1:25" ht="18" customHeight="1">
      <c r="A194" s="23"/>
      <c r="B194" s="146"/>
      <c r="C194" s="125"/>
      <c r="D194" s="87">
        <v>4</v>
      </c>
      <c r="E194" s="1" t="s">
        <v>72</v>
      </c>
      <c r="F194" s="53">
        <f t="shared" si="17"/>
        <v>99.060392701308999</v>
      </c>
      <c r="G194" s="62">
        <f t="shared" si="18"/>
        <v>399.57</v>
      </c>
      <c r="H194" s="42">
        <f t="shared" si="19"/>
        <v>198.62</v>
      </c>
      <c r="I194" s="45">
        <v>39</v>
      </c>
      <c r="J194" s="44">
        <v>40</v>
      </c>
      <c r="K194" s="59">
        <v>40.619999999999997</v>
      </c>
      <c r="L194" s="44">
        <v>40</v>
      </c>
      <c r="M194" s="45">
        <v>39</v>
      </c>
      <c r="N194" s="65">
        <f t="shared" si="20"/>
        <v>200.95</v>
      </c>
      <c r="O194" s="44">
        <v>40</v>
      </c>
      <c r="P194" s="44">
        <v>40</v>
      </c>
      <c r="Q194" s="59">
        <v>40.950000000000003</v>
      </c>
      <c r="R194" s="44">
        <v>40</v>
      </c>
      <c r="S194" s="44">
        <v>40</v>
      </c>
      <c r="T194" s="10"/>
      <c r="U194" s="23"/>
      <c r="V194" s="23"/>
      <c r="W194" s="23"/>
      <c r="X194" s="23"/>
      <c r="Y194" s="23"/>
    </row>
    <row r="195" spans="1:25" ht="18" customHeight="1">
      <c r="A195" s="23"/>
      <c r="B195" s="146"/>
      <c r="C195" s="125"/>
      <c r="D195" s="87">
        <v>5</v>
      </c>
      <c r="E195" s="1" t="s">
        <v>52</v>
      </c>
      <c r="F195" s="53">
        <f t="shared" si="17"/>
        <v>98.264577548591831</v>
      </c>
      <c r="G195" s="62">
        <f t="shared" si="18"/>
        <v>396.36</v>
      </c>
      <c r="H195" s="42">
        <f t="shared" si="19"/>
        <v>199.88</v>
      </c>
      <c r="I195" s="44">
        <v>40</v>
      </c>
      <c r="J195" s="44">
        <v>40</v>
      </c>
      <c r="K195" s="44">
        <v>40</v>
      </c>
      <c r="L195" s="59">
        <v>40.880000000000003</v>
      </c>
      <c r="M195" s="45">
        <v>39</v>
      </c>
      <c r="N195" s="42">
        <f t="shared" si="20"/>
        <v>196.48</v>
      </c>
      <c r="O195" s="45">
        <v>39</v>
      </c>
      <c r="P195" s="45">
        <v>39</v>
      </c>
      <c r="Q195" s="44">
        <v>40</v>
      </c>
      <c r="R195" s="45">
        <v>39.479999999999997</v>
      </c>
      <c r="S195" s="45">
        <v>39</v>
      </c>
      <c r="T195" s="10"/>
      <c r="U195" s="23"/>
      <c r="V195" s="23"/>
      <c r="W195" s="23"/>
      <c r="X195" s="23"/>
      <c r="Y195" s="23"/>
    </row>
    <row r="196" spans="1:25" ht="18" customHeight="1">
      <c r="A196" s="23"/>
      <c r="B196" s="146"/>
      <c r="C196" s="125"/>
      <c r="D196" s="87">
        <v>6</v>
      </c>
      <c r="E196" s="1" t="s">
        <v>73</v>
      </c>
      <c r="F196" s="53">
        <f t="shared" si="17"/>
        <v>97.260511701705667</v>
      </c>
      <c r="G196" s="62">
        <f t="shared" si="18"/>
        <v>392.31</v>
      </c>
      <c r="H196" s="65">
        <f t="shared" si="19"/>
        <v>200.44</v>
      </c>
      <c r="I196" s="44">
        <v>40.44</v>
      </c>
      <c r="J196" s="44">
        <v>40</v>
      </c>
      <c r="K196" s="44">
        <v>40</v>
      </c>
      <c r="L196" s="59">
        <v>41</v>
      </c>
      <c r="M196" s="45">
        <v>39</v>
      </c>
      <c r="N196" s="42">
        <f t="shared" si="20"/>
        <v>191.87</v>
      </c>
      <c r="O196" s="45">
        <v>38.869999999999997</v>
      </c>
      <c r="P196" s="45">
        <v>39</v>
      </c>
      <c r="Q196" s="45">
        <v>39</v>
      </c>
      <c r="R196" s="47">
        <v>37</v>
      </c>
      <c r="S196" s="46">
        <v>38</v>
      </c>
      <c r="T196" s="10"/>
      <c r="U196" s="23"/>
      <c r="V196" s="23"/>
      <c r="W196" s="23"/>
      <c r="X196" s="23"/>
      <c r="Y196" s="23"/>
    </row>
    <row r="197" spans="1:25" ht="18" customHeight="1">
      <c r="A197" s="23"/>
      <c r="B197" s="146"/>
      <c r="C197" s="125"/>
      <c r="D197" s="87">
        <v>7</v>
      </c>
      <c r="E197" s="1" t="s">
        <v>85</v>
      </c>
      <c r="F197" s="53">
        <f t="shared" si="17"/>
        <v>97.111761205870692</v>
      </c>
      <c r="G197" s="62">
        <f t="shared" si="18"/>
        <v>391.71000000000004</v>
      </c>
      <c r="H197" s="42">
        <f t="shared" si="19"/>
        <v>197.94</v>
      </c>
      <c r="I197" s="45">
        <v>39</v>
      </c>
      <c r="J197" s="59">
        <v>40.94</v>
      </c>
      <c r="K197" s="44">
        <v>40</v>
      </c>
      <c r="L197" s="45">
        <v>39</v>
      </c>
      <c r="M197" s="45">
        <v>39</v>
      </c>
      <c r="N197" s="42">
        <f t="shared" si="20"/>
        <v>193.77</v>
      </c>
      <c r="O197" s="46">
        <v>38</v>
      </c>
      <c r="P197" s="44">
        <v>39.770000000000003</v>
      </c>
      <c r="Q197" s="46">
        <v>38</v>
      </c>
      <c r="R197" s="45">
        <v>39</v>
      </c>
      <c r="S197" s="45">
        <v>39</v>
      </c>
      <c r="T197" s="10"/>
      <c r="U197" s="23"/>
      <c r="V197" s="23"/>
      <c r="W197" s="23"/>
      <c r="X197" s="23"/>
      <c r="Y197" s="23"/>
    </row>
    <row r="198" spans="1:25" ht="18" customHeight="1">
      <c r="A198" s="23"/>
      <c r="B198" s="146"/>
      <c r="C198" s="125"/>
      <c r="D198" s="87">
        <v>8</v>
      </c>
      <c r="E198" s="1" t="s">
        <v>68</v>
      </c>
      <c r="F198" s="53">
        <f t="shared" si="17"/>
        <v>95.418484728282422</v>
      </c>
      <c r="G198" s="62">
        <f t="shared" si="18"/>
        <v>384.88</v>
      </c>
      <c r="H198" s="42">
        <f t="shared" si="19"/>
        <v>193.1</v>
      </c>
      <c r="I198" s="46">
        <v>38</v>
      </c>
      <c r="J198" s="46">
        <v>38</v>
      </c>
      <c r="K198" s="45">
        <v>39</v>
      </c>
      <c r="L198" s="45">
        <v>39</v>
      </c>
      <c r="M198" s="45">
        <v>39.1</v>
      </c>
      <c r="N198" s="42">
        <f t="shared" si="20"/>
        <v>191.78</v>
      </c>
      <c r="O198" s="43">
        <v>36</v>
      </c>
      <c r="P198" s="45">
        <v>39</v>
      </c>
      <c r="Q198" s="44">
        <v>40</v>
      </c>
      <c r="R198" s="46">
        <v>38</v>
      </c>
      <c r="S198" s="45">
        <v>38.78</v>
      </c>
      <c r="T198" s="10"/>
      <c r="U198" s="23"/>
      <c r="V198" s="23"/>
      <c r="W198" s="23"/>
      <c r="X198" s="23"/>
      <c r="Y198" s="23"/>
    </row>
    <row r="199" spans="1:25" ht="18" customHeight="1">
      <c r="A199" s="23"/>
      <c r="B199" s="146"/>
      <c r="C199" s="125"/>
      <c r="D199" s="87">
        <v>9</v>
      </c>
      <c r="E199" s="1" t="s">
        <v>74</v>
      </c>
      <c r="F199" s="53">
        <f t="shared" si="17"/>
        <v>93.762395874652924</v>
      </c>
      <c r="G199" s="62">
        <f>H199+N199-12</f>
        <v>378.20000000000005</v>
      </c>
      <c r="H199" s="42">
        <f t="shared" si="19"/>
        <v>193.03</v>
      </c>
      <c r="I199" s="46">
        <v>38.03</v>
      </c>
      <c r="J199" s="45">
        <v>39</v>
      </c>
      <c r="K199" s="46">
        <v>38</v>
      </c>
      <c r="L199" s="44">
        <v>40</v>
      </c>
      <c r="M199" s="46">
        <v>38</v>
      </c>
      <c r="N199" s="42">
        <f t="shared" si="20"/>
        <v>197.17000000000002</v>
      </c>
      <c r="O199" s="45">
        <v>39.17</v>
      </c>
      <c r="P199" s="44">
        <v>40</v>
      </c>
      <c r="Q199" s="45">
        <v>39</v>
      </c>
      <c r="R199" s="44">
        <v>40</v>
      </c>
      <c r="S199" s="45">
        <v>39</v>
      </c>
      <c r="T199" s="10"/>
      <c r="U199" s="23"/>
      <c r="V199" s="23"/>
      <c r="W199" s="23"/>
      <c r="X199" s="23"/>
      <c r="Y199" s="23"/>
    </row>
    <row r="200" spans="1:25" ht="18" customHeight="1">
      <c r="A200" s="23"/>
      <c r="B200" s="146"/>
      <c r="C200" s="125"/>
      <c r="D200" s="87">
        <v>10</v>
      </c>
      <c r="E200" s="1" t="s">
        <v>53</v>
      </c>
      <c r="F200" s="53">
        <f t="shared" si="17"/>
        <v>93.606207854026181</v>
      </c>
      <c r="G200" s="62">
        <f>H200+N200</f>
        <v>377.57</v>
      </c>
      <c r="H200" s="42">
        <f t="shared" si="19"/>
        <v>180.01</v>
      </c>
      <c r="I200" s="71">
        <v>35</v>
      </c>
      <c r="J200" s="43">
        <v>36</v>
      </c>
      <c r="K200" s="47">
        <v>37.01</v>
      </c>
      <c r="L200" s="47">
        <v>37</v>
      </c>
      <c r="M200" s="43">
        <v>35</v>
      </c>
      <c r="N200" s="42">
        <f t="shared" si="20"/>
        <v>197.56</v>
      </c>
      <c r="O200" s="45">
        <v>39</v>
      </c>
      <c r="P200" s="45">
        <v>39</v>
      </c>
      <c r="Q200" s="59">
        <v>40.56</v>
      </c>
      <c r="R200" s="44">
        <v>40</v>
      </c>
      <c r="S200" s="45">
        <v>39</v>
      </c>
      <c r="T200" s="10"/>
      <c r="U200" s="23"/>
      <c r="V200" s="23"/>
      <c r="W200" s="23"/>
      <c r="X200" s="23"/>
      <c r="Y200" s="23"/>
    </row>
    <row r="201" spans="1:25" ht="18" customHeight="1">
      <c r="A201" s="23"/>
      <c r="B201" s="146"/>
      <c r="C201" s="125"/>
      <c r="D201" s="87">
        <v>11</v>
      </c>
      <c r="E201" s="1" t="s">
        <v>80</v>
      </c>
      <c r="F201" s="53">
        <f t="shared" si="17"/>
        <v>87.011602538675135</v>
      </c>
      <c r="G201" s="62">
        <f>H201+N201</f>
        <v>350.97</v>
      </c>
      <c r="H201" s="42">
        <f t="shared" si="19"/>
        <v>167.65</v>
      </c>
      <c r="I201" s="43">
        <v>33</v>
      </c>
      <c r="J201" s="43">
        <v>33</v>
      </c>
      <c r="K201" s="43">
        <v>33</v>
      </c>
      <c r="L201" s="43">
        <v>34.65</v>
      </c>
      <c r="M201" s="43">
        <v>34</v>
      </c>
      <c r="N201" s="42">
        <f t="shared" si="20"/>
        <v>183.32</v>
      </c>
      <c r="O201" s="47">
        <v>37</v>
      </c>
      <c r="P201" s="47">
        <v>37</v>
      </c>
      <c r="Q201" s="47">
        <v>37</v>
      </c>
      <c r="R201" s="47">
        <v>37.32</v>
      </c>
      <c r="S201" s="43">
        <v>35</v>
      </c>
      <c r="T201" s="10"/>
      <c r="U201" s="23"/>
      <c r="V201" s="23"/>
      <c r="W201" s="23"/>
      <c r="X201" s="23"/>
      <c r="Y201" s="23"/>
    </row>
    <row r="202" spans="1:25" ht="18" customHeight="1">
      <c r="A202" s="23"/>
      <c r="B202" s="146"/>
      <c r="C202" s="125"/>
      <c r="D202" s="87">
        <v>12</v>
      </c>
      <c r="E202" s="1" t="s">
        <v>113</v>
      </c>
      <c r="F202" s="53">
        <f t="shared" si="17"/>
        <v>86.332308607695367</v>
      </c>
      <c r="G202" s="62">
        <f>H202+N202</f>
        <v>348.23</v>
      </c>
      <c r="H202" s="42">
        <f t="shared" si="19"/>
        <v>190.13</v>
      </c>
      <c r="I202" s="46">
        <v>38</v>
      </c>
      <c r="J202" s="46">
        <v>38</v>
      </c>
      <c r="K202" s="45">
        <v>39</v>
      </c>
      <c r="L202" s="46">
        <v>38</v>
      </c>
      <c r="M202" s="47">
        <v>37.130000000000003</v>
      </c>
      <c r="N202" s="42">
        <f t="shared" si="20"/>
        <v>158.1</v>
      </c>
      <c r="O202" s="44">
        <v>40</v>
      </c>
      <c r="P202" s="45">
        <v>39</v>
      </c>
      <c r="Q202" s="45">
        <v>39</v>
      </c>
      <c r="R202" s="43">
        <v>0</v>
      </c>
      <c r="S202" s="44">
        <v>40.1</v>
      </c>
      <c r="T202" s="10"/>
      <c r="U202" s="23"/>
      <c r="V202" s="23"/>
      <c r="W202" s="23"/>
      <c r="X202" s="23"/>
      <c r="Y202" s="23"/>
    </row>
    <row r="203" spans="1:25" ht="12" customHeight="1">
      <c r="A203" s="23"/>
      <c r="B203" s="146"/>
      <c r="C203" s="23"/>
      <c r="D203" s="23"/>
      <c r="E203" s="23"/>
      <c r="F203" s="23"/>
      <c r="G203" s="23"/>
      <c r="H203" s="23"/>
      <c r="I203" s="23"/>
      <c r="J203" s="23"/>
      <c r="K203" s="23"/>
      <c r="L203" s="23"/>
      <c r="M203" s="23"/>
      <c r="N203" s="23"/>
      <c r="O203" s="23"/>
      <c r="P203" s="23"/>
      <c r="Q203" s="23"/>
      <c r="R203" s="23"/>
      <c r="S203" s="23"/>
      <c r="T203" s="23"/>
      <c r="U203" s="23"/>
      <c r="V203" s="23"/>
      <c r="W203" s="23"/>
      <c r="X203" s="23"/>
      <c r="Y203" s="23"/>
    </row>
    <row r="204" spans="1:25" ht="9.9499999999999993" customHeight="1">
      <c r="A204" s="23"/>
      <c r="B204" s="146"/>
      <c r="C204" s="69"/>
      <c r="D204" s="86"/>
      <c r="E204" s="69"/>
      <c r="F204" s="86"/>
      <c r="G204" s="69"/>
      <c r="H204" s="86"/>
      <c r="I204" s="69"/>
      <c r="J204" s="86"/>
      <c r="K204" s="69"/>
      <c r="L204" s="86"/>
      <c r="M204" s="69"/>
      <c r="N204" s="86"/>
      <c r="O204" s="69"/>
      <c r="P204" s="86"/>
      <c r="Q204" s="69"/>
      <c r="R204" s="86"/>
      <c r="S204" s="69"/>
      <c r="T204" s="86"/>
      <c r="U204" s="69"/>
      <c r="V204" s="23"/>
      <c r="W204" s="23"/>
      <c r="X204" s="23"/>
      <c r="Y204" s="23"/>
    </row>
    <row r="205" spans="1:25" ht="9.9499999999999993" customHeight="1">
      <c r="A205" s="23"/>
      <c r="B205" s="146"/>
      <c r="C205" s="23"/>
      <c r="D205" s="23"/>
      <c r="E205" s="23"/>
      <c r="F205" s="23"/>
      <c r="G205" s="23"/>
      <c r="H205" s="23"/>
      <c r="I205" s="23"/>
      <c r="J205" s="23"/>
      <c r="K205" s="23"/>
      <c r="L205" s="23"/>
      <c r="M205" s="23"/>
      <c r="N205" s="23"/>
      <c r="O205" s="23"/>
      <c r="P205" s="23"/>
      <c r="Q205" s="23"/>
      <c r="R205" s="23"/>
      <c r="S205" s="23"/>
      <c r="T205" s="23"/>
      <c r="U205" s="23"/>
      <c r="V205" s="23"/>
      <c r="W205" s="23"/>
      <c r="X205" s="23"/>
      <c r="Y205" s="23"/>
    </row>
    <row r="206" spans="1:25" ht="21" customHeight="1">
      <c r="A206" s="23"/>
      <c r="B206" s="146"/>
      <c r="C206" s="125" t="s">
        <v>33</v>
      </c>
      <c r="D206" s="117" t="s">
        <v>125</v>
      </c>
      <c r="E206" s="117"/>
      <c r="F206" s="117"/>
      <c r="G206" s="117"/>
      <c r="H206" s="117"/>
      <c r="I206" s="117"/>
      <c r="J206" s="117"/>
      <c r="K206" s="117"/>
      <c r="L206" s="117"/>
      <c r="M206" s="117"/>
      <c r="N206" s="117"/>
      <c r="O206" s="117"/>
      <c r="P206" s="117"/>
      <c r="Q206" s="25"/>
      <c r="R206" s="25"/>
      <c r="S206" s="25"/>
      <c r="T206" s="25"/>
      <c r="U206" s="23"/>
      <c r="V206" s="23"/>
      <c r="W206" s="23"/>
      <c r="X206" s="23"/>
      <c r="Y206" s="23"/>
    </row>
    <row r="207" spans="1:25" ht="21" customHeight="1">
      <c r="A207" s="23"/>
      <c r="B207" s="146"/>
      <c r="C207" s="125"/>
      <c r="D207" s="118" t="s">
        <v>1</v>
      </c>
      <c r="E207" s="126" t="s">
        <v>17</v>
      </c>
      <c r="F207" s="128" t="s">
        <v>23</v>
      </c>
      <c r="G207" s="129"/>
      <c r="H207" s="128" t="s">
        <v>6</v>
      </c>
      <c r="I207" s="129"/>
      <c r="J207" s="132" t="s">
        <v>0</v>
      </c>
      <c r="K207" s="133"/>
      <c r="L207" s="136" t="s">
        <v>12</v>
      </c>
      <c r="M207" s="137"/>
      <c r="N207" s="140" t="s">
        <v>37</v>
      </c>
      <c r="O207" s="142" t="s">
        <v>3</v>
      </c>
      <c r="P207" s="144" t="s">
        <v>1</v>
      </c>
      <c r="Q207" s="25"/>
      <c r="R207" s="124" t="s">
        <v>36</v>
      </c>
      <c r="S207" s="124"/>
      <c r="T207" s="124"/>
      <c r="U207" s="124"/>
      <c r="V207" s="10"/>
      <c r="W207" s="23"/>
      <c r="X207" s="23"/>
      <c r="Y207" s="23"/>
    </row>
    <row r="208" spans="1:25" ht="21" customHeight="1">
      <c r="A208" s="23"/>
      <c r="B208" s="146"/>
      <c r="C208" s="125"/>
      <c r="D208" s="118"/>
      <c r="E208" s="127"/>
      <c r="F208" s="130"/>
      <c r="G208" s="131"/>
      <c r="H208" s="130"/>
      <c r="I208" s="131"/>
      <c r="J208" s="134"/>
      <c r="K208" s="135"/>
      <c r="L208" s="138"/>
      <c r="M208" s="139"/>
      <c r="N208" s="141"/>
      <c r="O208" s="143"/>
      <c r="P208" s="145"/>
      <c r="Q208" s="25"/>
      <c r="R208" s="124"/>
      <c r="S208" s="124"/>
      <c r="T208" s="124"/>
      <c r="U208" s="124"/>
      <c r="V208" s="10"/>
      <c r="W208" s="23"/>
      <c r="X208" s="23"/>
      <c r="Y208" s="23"/>
    </row>
    <row r="209" spans="1:26" ht="18" customHeight="1">
      <c r="A209" s="23"/>
      <c r="B209" s="146"/>
      <c r="C209" s="125"/>
      <c r="D209" s="87">
        <v>1</v>
      </c>
      <c r="E209" s="1" t="s">
        <v>66</v>
      </c>
      <c r="F209" s="115" t="s">
        <v>59</v>
      </c>
      <c r="G209" s="116"/>
      <c r="H209" s="115" t="s">
        <v>62</v>
      </c>
      <c r="I209" s="116"/>
      <c r="J209" s="152" t="s">
        <v>78</v>
      </c>
      <c r="K209" s="153"/>
      <c r="L209" s="115" t="s">
        <v>79</v>
      </c>
      <c r="M209" s="116"/>
      <c r="N209" s="72" t="s">
        <v>27</v>
      </c>
      <c r="O209" s="48">
        <v>8.5180000000000007</v>
      </c>
      <c r="P209" s="7">
        <v>1</v>
      </c>
      <c r="Q209" s="25"/>
      <c r="R209" s="124"/>
      <c r="S209" s="124"/>
      <c r="T209" s="124"/>
      <c r="U209" s="124"/>
      <c r="V209" s="10"/>
      <c r="W209" s="23"/>
      <c r="X209" s="23"/>
      <c r="Y209" s="23"/>
    </row>
    <row r="210" spans="1:26" ht="18" customHeight="1">
      <c r="A210" s="23"/>
      <c r="B210" s="146"/>
      <c r="C210" s="125"/>
      <c r="D210" s="87">
        <v>2</v>
      </c>
      <c r="E210" s="1" t="s">
        <v>67</v>
      </c>
      <c r="F210" s="115" t="s">
        <v>71</v>
      </c>
      <c r="G210" s="116"/>
      <c r="H210" s="115" t="s">
        <v>70</v>
      </c>
      <c r="I210" s="116"/>
      <c r="J210" s="152" t="s">
        <v>76</v>
      </c>
      <c r="K210" s="153"/>
      <c r="L210" s="115" t="s">
        <v>77</v>
      </c>
      <c r="M210" s="116"/>
      <c r="N210" s="72" t="s">
        <v>27</v>
      </c>
      <c r="O210" s="48">
        <v>8.5779999999999994</v>
      </c>
      <c r="P210" s="8">
        <v>2</v>
      </c>
      <c r="Q210" s="25"/>
      <c r="R210" s="124"/>
      <c r="S210" s="124"/>
      <c r="T210" s="124"/>
      <c r="U210" s="124"/>
      <c r="V210" s="10"/>
      <c r="W210" s="23"/>
      <c r="X210" s="23"/>
      <c r="Y210" s="23"/>
    </row>
    <row r="211" spans="1:26" ht="18" customHeight="1">
      <c r="A211" s="23"/>
      <c r="B211" s="146"/>
      <c r="C211" s="125"/>
      <c r="D211" s="87">
        <v>3</v>
      </c>
      <c r="E211" s="1" t="s">
        <v>72</v>
      </c>
      <c r="F211" s="115" t="s">
        <v>51</v>
      </c>
      <c r="G211" s="116"/>
      <c r="H211" s="115" t="s">
        <v>61</v>
      </c>
      <c r="I211" s="116"/>
      <c r="J211" s="152" t="s">
        <v>78</v>
      </c>
      <c r="K211" s="153"/>
      <c r="L211" s="115" t="s">
        <v>86</v>
      </c>
      <c r="M211" s="116"/>
      <c r="N211" s="72" t="s">
        <v>27</v>
      </c>
      <c r="O211" s="48">
        <v>8.6170000000000009</v>
      </c>
      <c r="P211" s="9">
        <v>3</v>
      </c>
      <c r="Q211" s="25"/>
      <c r="R211" s="124"/>
      <c r="S211" s="124"/>
      <c r="T211" s="124"/>
      <c r="U211" s="124"/>
      <c r="V211" s="10"/>
      <c r="W211" s="23"/>
      <c r="X211" s="23"/>
      <c r="Y211" s="23"/>
    </row>
    <row r="212" spans="1:26" ht="18" customHeight="1">
      <c r="A212" s="23"/>
      <c r="B212" s="146"/>
      <c r="C212" s="125"/>
      <c r="D212" s="87">
        <v>4</v>
      </c>
      <c r="E212" s="1" t="s">
        <v>68</v>
      </c>
      <c r="F212" s="115" t="s">
        <v>69</v>
      </c>
      <c r="G212" s="116"/>
      <c r="H212" s="115" t="s">
        <v>5</v>
      </c>
      <c r="I212" s="116"/>
      <c r="J212" s="152" t="s">
        <v>144</v>
      </c>
      <c r="K212" s="153"/>
      <c r="L212" s="115" t="s">
        <v>90</v>
      </c>
      <c r="M212" s="116"/>
      <c r="N212" s="72" t="s">
        <v>18</v>
      </c>
      <c r="O212" s="48">
        <v>8.6720000000000006</v>
      </c>
      <c r="P212" s="6">
        <v>4</v>
      </c>
      <c r="Q212" s="25"/>
      <c r="R212" s="124"/>
      <c r="S212" s="124"/>
      <c r="T212" s="124"/>
      <c r="U212" s="124"/>
      <c r="V212" s="10"/>
      <c r="W212" s="23"/>
      <c r="X212" s="23"/>
      <c r="Y212" s="23"/>
    </row>
    <row r="213" spans="1:26" ht="18" customHeight="1">
      <c r="A213" s="23"/>
      <c r="B213" s="146"/>
      <c r="C213" s="125"/>
      <c r="D213" s="87">
        <v>5</v>
      </c>
      <c r="E213" s="1" t="s">
        <v>113</v>
      </c>
      <c r="F213" s="115" t="s">
        <v>117</v>
      </c>
      <c r="G213" s="116"/>
      <c r="H213" s="115" t="s">
        <v>118</v>
      </c>
      <c r="I213" s="116"/>
      <c r="J213" s="152" t="s">
        <v>119</v>
      </c>
      <c r="K213" s="153"/>
      <c r="L213" s="115" t="s">
        <v>77</v>
      </c>
      <c r="M213" s="116"/>
      <c r="N213" s="72" t="s">
        <v>18</v>
      </c>
      <c r="O213" s="36">
        <v>8.8149999999999995</v>
      </c>
      <c r="P213" s="6">
        <v>5</v>
      </c>
      <c r="Q213" s="25"/>
      <c r="R213" s="124"/>
      <c r="S213" s="124"/>
      <c r="T213" s="124"/>
      <c r="U213" s="124"/>
      <c r="V213" s="10"/>
      <c r="W213" s="23"/>
      <c r="X213" s="23"/>
      <c r="Y213" s="23"/>
    </row>
    <row r="214" spans="1:26" ht="18" customHeight="1">
      <c r="A214" s="23"/>
      <c r="B214" s="146"/>
      <c r="C214" s="125"/>
      <c r="D214" s="87">
        <v>6</v>
      </c>
      <c r="E214" s="1" t="s">
        <v>112</v>
      </c>
      <c r="F214" s="115" t="s">
        <v>5</v>
      </c>
      <c r="G214" s="116"/>
      <c r="H214" s="115" t="s">
        <v>117</v>
      </c>
      <c r="I214" s="116"/>
      <c r="J214" s="152" t="s">
        <v>119</v>
      </c>
      <c r="K214" s="153"/>
      <c r="L214" s="115" t="s">
        <v>120</v>
      </c>
      <c r="M214" s="116"/>
      <c r="N214" s="72" t="s">
        <v>27</v>
      </c>
      <c r="O214" s="36">
        <v>8.8573000000000004</v>
      </c>
      <c r="P214" s="6">
        <v>6</v>
      </c>
      <c r="Q214" s="25"/>
      <c r="R214" s="124"/>
      <c r="S214" s="124"/>
      <c r="T214" s="124"/>
      <c r="U214" s="124"/>
      <c r="V214" s="10"/>
      <c r="W214" s="23"/>
      <c r="X214" s="23"/>
      <c r="Y214" s="23"/>
    </row>
    <row r="215" spans="1:26" ht="18" customHeight="1">
      <c r="A215" s="23"/>
      <c r="B215" s="146"/>
      <c r="C215" s="125"/>
      <c r="D215" s="87">
        <v>7</v>
      </c>
      <c r="E215" s="1" t="s">
        <v>52</v>
      </c>
      <c r="F215" s="115" t="s">
        <v>64</v>
      </c>
      <c r="G215" s="116"/>
      <c r="H215" s="115" t="s">
        <v>2</v>
      </c>
      <c r="I215" s="116"/>
      <c r="J215" s="152" t="s">
        <v>115</v>
      </c>
      <c r="K215" s="153"/>
      <c r="L215" s="115" t="s">
        <v>90</v>
      </c>
      <c r="M215" s="116"/>
      <c r="N215" s="72" t="s">
        <v>18</v>
      </c>
      <c r="O215" s="36">
        <v>8.9160000000000004</v>
      </c>
      <c r="P215" s="6">
        <v>7</v>
      </c>
      <c r="Q215" s="25"/>
      <c r="R215" s="124"/>
      <c r="S215" s="124"/>
      <c r="T215" s="124"/>
      <c r="U215" s="124"/>
      <c r="V215" s="10"/>
      <c r="W215" s="23"/>
      <c r="X215" s="23"/>
      <c r="Y215" s="23"/>
    </row>
    <row r="216" spans="1:26" ht="18" customHeight="1">
      <c r="A216" s="23"/>
      <c r="B216" s="146"/>
      <c r="C216" s="125"/>
      <c r="D216" s="87">
        <v>8</v>
      </c>
      <c r="E216" s="1" t="s">
        <v>73</v>
      </c>
      <c r="F216" s="115" t="s">
        <v>49</v>
      </c>
      <c r="G216" s="116"/>
      <c r="H216" s="115" t="s">
        <v>51</v>
      </c>
      <c r="I216" s="116"/>
      <c r="J216" s="152" t="s">
        <v>78</v>
      </c>
      <c r="K216" s="153"/>
      <c r="L216" s="115" t="s">
        <v>86</v>
      </c>
      <c r="M216" s="116"/>
      <c r="N216" s="72" t="s">
        <v>27</v>
      </c>
      <c r="O216" s="36">
        <v>8.9309999999999992</v>
      </c>
      <c r="P216" s="6">
        <v>8</v>
      </c>
      <c r="Q216" s="25"/>
      <c r="R216" s="124"/>
      <c r="S216" s="124"/>
      <c r="T216" s="124"/>
      <c r="U216" s="124"/>
      <c r="V216" s="10"/>
      <c r="W216" s="23"/>
      <c r="X216" s="23"/>
      <c r="Y216" s="23"/>
    </row>
    <row r="217" spans="1:26" ht="18" customHeight="1">
      <c r="A217" s="23"/>
      <c r="B217" s="146"/>
      <c r="C217" s="125"/>
      <c r="D217" s="87">
        <v>9</v>
      </c>
      <c r="E217" s="1" t="s">
        <v>85</v>
      </c>
      <c r="F217" s="115" t="s">
        <v>75</v>
      </c>
      <c r="G217" s="116"/>
      <c r="H217" s="115" t="s">
        <v>49</v>
      </c>
      <c r="I217" s="116"/>
      <c r="J217" s="152" t="s">
        <v>82</v>
      </c>
      <c r="K217" s="153"/>
      <c r="L217" s="115" t="s">
        <v>83</v>
      </c>
      <c r="M217" s="116"/>
      <c r="N217" s="72" t="s">
        <v>18</v>
      </c>
      <c r="O217" s="63">
        <v>9.0760000000000005</v>
      </c>
      <c r="P217" s="6">
        <v>9</v>
      </c>
      <c r="Q217" s="25"/>
      <c r="R217" s="124"/>
      <c r="S217" s="124"/>
      <c r="T217" s="124"/>
      <c r="U217" s="124"/>
      <c r="V217" s="10"/>
      <c r="W217" s="23"/>
      <c r="X217" s="23"/>
      <c r="Y217" s="23"/>
    </row>
    <row r="218" spans="1:26" ht="18" customHeight="1">
      <c r="A218" s="23"/>
      <c r="B218" s="146"/>
      <c r="C218" s="125"/>
      <c r="D218" s="87">
        <v>10</v>
      </c>
      <c r="E218" s="1" t="s">
        <v>74</v>
      </c>
      <c r="F218" s="115" t="s">
        <v>61</v>
      </c>
      <c r="G218" s="116"/>
      <c r="H218" s="115" t="s">
        <v>60</v>
      </c>
      <c r="I218" s="116"/>
      <c r="J218" s="152" t="s">
        <v>114</v>
      </c>
      <c r="K218" s="153"/>
      <c r="L218" s="115" t="s">
        <v>77</v>
      </c>
      <c r="M218" s="116"/>
      <c r="N218" s="72" t="s">
        <v>27</v>
      </c>
      <c r="O218" s="63">
        <v>9.1449999999999996</v>
      </c>
      <c r="P218" s="6">
        <v>10</v>
      </c>
      <c r="Q218" s="25"/>
      <c r="R218" s="124"/>
      <c r="S218" s="124"/>
      <c r="T218" s="124"/>
      <c r="U218" s="124"/>
      <c r="V218" s="10"/>
      <c r="W218" s="23"/>
      <c r="X218" s="23"/>
      <c r="Y218" s="23"/>
    </row>
    <row r="219" spans="1:26" ht="18" customHeight="1">
      <c r="A219" s="23"/>
      <c r="B219" s="146"/>
      <c r="C219" s="125"/>
      <c r="D219" s="87">
        <v>11</v>
      </c>
      <c r="E219" s="1" t="s">
        <v>80</v>
      </c>
      <c r="F219" s="115" t="s">
        <v>48</v>
      </c>
      <c r="G219" s="116"/>
      <c r="H219" s="115" t="s">
        <v>65</v>
      </c>
      <c r="I219" s="116"/>
      <c r="J219" s="152" t="s">
        <v>144</v>
      </c>
      <c r="K219" s="153"/>
      <c r="L219" s="115" t="s">
        <v>120</v>
      </c>
      <c r="M219" s="116"/>
      <c r="N219" s="72" t="s">
        <v>18</v>
      </c>
      <c r="O219" s="63">
        <v>9.1560000000000006</v>
      </c>
      <c r="P219" s="6">
        <v>11</v>
      </c>
      <c r="Q219" s="25"/>
      <c r="R219" s="124"/>
      <c r="S219" s="124"/>
      <c r="T219" s="124"/>
      <c r="U219" s="124"/>
      <c r="V219" s="10"/>
      <c r="W219" s="23"/>
      <c r="X219" s="23"/>
      <c r="Y219" s="23"/>
    </row>
    <row r="220" spans="1:26" ht="18" customHeight="1">
      <c r="A220" s="23"/>
      <c r="B220" s="146"/>
      <c r="C220" s="125"/>
      <c r="D220" s="87">
        <v>12</v>
      </c>
      <c r="E220" s="1" t="s">
        <v>53</v>
      </c>
      <c r="F220" s="115" t="s">
        <v>2</v>
      </c>
      <c r="G220" s="116"/>
      <c r="H220" s="115" t="s">
        <v>54</v>
      </c>
      <c r="I220" s="116"/>
      <c r="J220" s="152" t="s">
        <v>115</v>
      </c>
      <c r="K220" s="153"/>
      <c r="L220" s="115" t="s">
        <v>116</v>
      </c>
      <c r="M220" s="116"/>
      <c r="N220" s="72" t="s">
        <v>18</v>
      </c>
      <c r="O220" s="63">
        <v>9.5190000000000001</v>
      </c>
      <c r="P220" s="6">
        <v>12</v>
      </c>
      <c r="Q220" s="25"/>
      <c r="R220" s="124"/>
      <c r="S220" s="124"/>
      <c r="T220" s="124"/>
      <c r="U220" s="124"/>
      <c r="V220" s="10"/>
      <c r="W220" s="23"/>
      <c r="X220" s="23"/>
      <c r="Y220" s="23"/>
    </row>
    <row r="221" spans="1:26" s="28" customFormat="1" ht="9.9499999999999993" customHeight="1">
      <c r="A221" s="10"/>
      <c r="B221" s="146"/>
      <c r="C221" s="125"/>
      <c r="D221" s="10"/>
      <c r="E221" s="10"/>
      <c r="F221" s="10"/>
      <c r="G221" s="10"/>
      <c r="H221" s="10"/>
      <c r="I221" s="10"/>
      <c r="J221" s="10"/>
      <c r="K221" s="10"/>
      <c r="L221" s="10"/>
      <c r="M221" s="10"/>
      <c r="N221" s="10"/>
      <c r="O221" s="10"/>
      <c r="P221" s="10"/>
      <c r="Q221" s="10"/>
      <c r="R221" s="10"/>
      <c r="S221" s="10"/>
      <c r="T221" s="10"/>
      <c r="U221" s="10"/>
      <c r="V221" s="10"/>
      <c r="W221" s="23"/>
      <c r="X221" s="23"/>
      <c r="Y221" s="23"/>
      <c r="Z221" s="2"/>
    </row>
    <row r="222" spans="1:26" ht="21" customHeight="1">
      <c r="A222" s="23"/>
      <c r="B222" s="146"/>
      <c r="C222" s="125"/>
      <c r="D222" s="117" t="s">
        <v>26</v>
      </c>
      <c r="E222" s="117"/>
      <c r="F222" s="117"/>
      <c r="G222" s="117"/>
      <c r="H222" s="117"/>
      <c r="I222" s="117"/>
      <c r="J222" s="117"/>
      <c r="K222" s="117"/>
      <c r="L222" s="117"/>
      <c r="M222" s="117"/>
      <c r="N222" s="117"/>
      <c r="O222" s="117"/>
      <c r="P222" s="117"/>
      <c r="Q222" s="117"/>
      <c r="R222" s="117"/>
      <c r="S222" s="117"/>
      <c r="T222" s="23"/>
      <c r="U222" s="23"/>
      <c r="V222" s="10"/>
      <c r="W222" s="23"/>
      <c r="X222" s="23"/>
      <c r="Y222" s="23"/>
    </row>
    <row r="223" spans="1:26" ht="21" customHeight="1">
      <c r="A223" s="23"/>
      <c r="B223" s="146"/>
      <c r="C223" s="125"/>
      <c r="D223" s="118" t="s">
        <v>1</v>
      </c>
      <c r="E223" s="119" t="s">
        <v>17</v>
      </c>
      <c r="F223" s="120" t="s">
        <v>44</v>
      </c>
      <c r="G223" s="122" t="s">
        <v>22</v>
      </c>
      <c r="H223" s="123" t="s">
        <v>19</v>
      </c>
      <c r="I223" s="123"/>
      <c r="J223" s="123"/>
      <c r="K223" s="123"/>
      <c r="L223" s="123"/>
      <c r="M223" s="123"/>
      <c r="N223" s="123" t="s">
        <v>20</v>
      </c>
      <c r="O223" s="123"/>
      <c r="P223" s="123"/>
      <c r="Q223" s="123"/>
      <c r="R223" s="123"/>
      <c r="S223" s="123"/>
      <c r="T223" s="23"/>
      <c r="U223" s="23"/>
      <c r="V223" s="10"/>
      <c r="W223" s="23"/>
      <c r="X223" s="23"/>
      <c r="Y223" s="23"/>
    </row>
    <row r="224" spans="1:26" ht="21" customHeight="1">
      <c r="A224" s="23"/>
      <c r="B224" s="146"/>
      <c r="C224" s="125"/>
      <c r="D224" s="118"/>
      <c r="E224" s="119"/>
      <c r="F224" s="121"/>
      <c r="G224" s="122"/>
      <c r="H224" s="70" t="s">
        <v>21</v>
      </c>
      <c r="I224" s="32">
        <v>1</v>
      </c>
      <c r="J224" s="29">
        <v>2</v>
      </c>
      <c r="K224" s="30">
        <v>3</v>
      </c>
      <c r="L224" s="31">
        <v>4</v>
      </c>
      <c r="M224" s="50">
        <v>5</v>
      </c>
      <c r="N224" s="70" t="s">
        <v>21</v>
      </c>
      <c r="O224" s="32">
        <v>1</v>
      </c>
      <c r="P224" s="29">
        <v>2</v>
      </c>
      <c r="Q224" s="30">
        <v>3</v>
      </c>
      <c r="R224" s="31">
        <v>4</v>
      </c>
      <c r="S224" s="50">
        <v>5</v>
      </c>
      <c r="T224" s="23"/>
      <c r="U224" s="23"/>
      <c r="V224" s="10"/>
      <c r="W224" s="23"/>
      <c r="X224" s="23"/>
      <c r="Y224" s="23"/>
    </row>
    <row r="225" spans="1:25" ht="18" customHeight="1">
      <c r="A225" s="23"/>
      <c r="B225" s="146"/>
      <c r="C225" s="125"/>
      <c r="D225" s="87">
        <v>1</v>
      </c>
      <c r="E225" s="1" t="s">
        <v>67</v>
      </c>
      <c r="F225" s="53">
        <f t="shared" ref="F225:F236" si="21">G225/$G$225*100</f>
        <v>100</v>
      </c>
      <c r="G225" s="111">
        <f t="shared" ref="G225:G236" si="22">H225+N225</f>
        <v>404.61</v>
      </c>
      <c r="H225" s="66">
        <f t="shared" ref="H225:H236" si="23">SUM(I225:M225)</f>
        <v>202.65</v>
      </c>
      <c r="I225" s="45">
        <v>40</v>
      </c>
      <c r="J225" s="44">
        <v>40.65</v>
      </c>
      <c r="K225" s="59">
        <v>42</v>
      </c>
      <c r="L225" s="45">
        <v>40</v>
      </c>
      <c r="M225" s="45">
        <v>40</v>
      </c>
      <c r="N225" s="66">
        <f t="shared" ref="N225:N236" si="24">SUM(O225:S225)</f>
        <v>201.96</v>
      </c>
      <c r="O225" s="43">
        <v>39</v>
      </c>
      <c r="P225" s="44">
        <v>40.96</v>
      </c>
      <c r="Q225" s="44">
        <v>41</v>
      </c>
      <c r="R225" s="44">
        <v>41</v>
      </c>
      <c r="S225" s="45">
        <v>40</v>
      </c>
      <c r="T225" s="23"/>
      <c r="U225" s="23"/>
      <c r="V225" s="10"/>
      <c r="W225" s="23"/>
      <c r="X225" s="23"/>
      <c r="Y225" s="23"/>
    </row>
    <row r="226" spans="1:25" ht="18" customHeight="1">
      <c r="A226" s="23"/>
      <c r="B226" s="146"/>
      <c r="C226" s="125"/>
      <c r="D226" s="87">
        <v>2</v>
      </c>
      <c r="E226" s="1" t="s">
        <v>66</v>
      </c>
      <c r="F226" s="53">
        <f t="shared" si="21"/>
        <v>99.718247201008381</v>
      </c>
      <c r="G226" s="111">
        <f t="shared" si="22"/>
        <v>403.47</v>
      </c>
      <c r="H226" s="67">
        <f t="shared" si="23"/>
        <v>201.52</v>
      </c>
      <c r="I226" s="45">
        <v>40</v>
      </c>
      <c r="J226" s="44">
        <v>41</v>
      </c>
      <c r="K226" s="44">
        <v>41</v>
      </c>
      <c r="L226" s="46">
        <v>39</v>
      </c>
      <c r="M226" s="44">
        <v>40.520000000000003</v>
      </c>
      <c r="N226" s="67">
        <f t="shared" si="24"/>
        <v>201.95</v>
      </c>
      <c r="O226" s="44">
        <v>41</v>
      </c>
      <c r="P226" s="45">
        <v>40</v>
      </c>
      <c r="Q226" s="45">
        <v>40</v>
      </c>
      <c r="R226" s="45">
        <v>40</v>
      </c>
      <c r="S226" s="44">
        <v>40.950000000000003</v>
      </c>
      <c r="T226" s="23"/>
      <c r="U226" s="23"/>
      <c r="V226" s="10"/>
      <c r="W226" s="23"/>
      <c r="X226" s="23"/>
      <c r="Y226" s="23"/>
    </row>
    <row r="227" spans="1:25" ht="18" customHeight="1">
      <c r="A227" s="23"/>
      <c r="B227" s="146"/>
      <c r="C227" s="125"/>
      <c r="D227" s="87">
        <v>3</v>
      </c>
      <c r="E227" s="1" t="s">
        <v>112</v>
      </c>
      <c r="F227" s="53">
        <f t="shared" si="21"/>
        <v>99.125083413657606</v>
      </c>
      <c r="G227" s="111">
        <f t="shared" si="22"/>
        <v>401.07000000000005</v>
      </c>
      <c r="H227" s="42">
        <f t="shared" si="23"/>
        <v>199.4</v>
      </c>
      <c r="I227" s="46">
        <v>39</v>
      </c>
      <c r="J227" s="46">
        <v>39</v>
      </c>
      <c r="K227" s="44">
        <v>41</v>
      </c>
      <c r="L227" s="45">
        <v>40.4</v>
      </c>
      <c r="M227" s="45">
        <v>40</v>
      </c>
      <c r="N227" s="65">
        <f t="shared" si="24"/>
        <v>201.67000000000002</v>
      </c>
      <c r="O227" s="45">
        <v>40</v>
      </c>
      <c r="P227" s="45">
        <v>40</v>
      </c>
      <c r="Q227" s="45">
        <v>40</v>
      </c>
      <c r="R227" s="59">
        <v>41.67</v>
      </c>
      <c r="S227" s="45">
        <v>40</v>
      </c>
      <c r="T227" s="23"/>
      <c r="U227" s="23"/>
      <c r="V227" s="10"/>
      <c r="W227" s="23"/>
      <c r="X227" s="23"/>
      <c r="Y227" s="23"/>
    </row>
    <row r="228" spans="1:25" ht="18" customHeight="1">
      <c r="A228" s="23"/>
      <c r="B228" s="146"/>
      <c r="C228" s="125"/>
      <c r="D228" s="87">
        <v>4</v>
      </c>
      <c r="E228" s="1" t="s">
        <v>72</v>
      </c>
      <c r="F228" s="53">
        <f t="shared" si="21"/>
        <v>98.568992363016221</v>
      </c>
      <c r="G228" s="62">
        <f t="shared" si="22"/>
        <v>398.82</v>
      </c>
      <c r="H228" s="52">
        <f t="shared" si="23"/>
        <v>199.76</v>
      </c>
      <c r="I228" s="45">
        <v>39.76</v>
      </c>
      <c r="J228" s="45">
        <v>40</v>
      </c>
      <c r="K228" s="45">
        <v>40</v>
      </c>
      <c r="L228" s="45">
        <v>40</v>
      </c>
      <c r="M228" s="45">
        <v>40</v>
      </c>
      <c r="N228" s="42">
        <f t="shared" si="24"/>
        <v>199.06</v>
      </c>
      <c r="O228" s="45">
        <v>40.06</v>
      </c>
      <c r="P228" s="45">
        <v>40</v>
      </c>
      <c r="Q228" s="46">
        <v>39</v>
      </c>
      <c r="R228" s="45">
        <v>40</v>
      </c>
      <c r="S228" s="45">
        <v>40</v>
      </c>
      <c r="T228" s="23"/>
      <c r="U228" s="23"/>
      <c r="V228" s="10"/>
      <c r="W228" s="23"/>
      <c r="X228" s="23"/>
      <c r="Y228" s="23"/>
    </row>
    <row r="229" spans="1:25" ht="18" customHeight="1">
      <c r="A229" s="23"/>
      <c r="B229" s="146"/>
      <c r="C229" s="125"/>
      <c r="D229" s="87">
        <v>5</v>
      </c>
      <c r="E229" s="1" t="s">
        <v>52</v>
      </c>
      <c r="F229" s="53">
        <f t="shared" si="21"/>
        <v>96.151849929561777</v>
      </c>
      <c r="G229" s="62">
        <f t="shared" si="22"/>
        <v>389.03999999999996</v>
      </c>
      <c r="H229" s="42">
        <f t="shared" si="23"/>
        <v>193.09</v>
      </c>
      <c r="I229" s="46">
        <v>39</v>
      </c>
      <c r="J229" s="46">
        <v>39</v>
      </c>
      <c r="K229" s="46">
        <v>39</v>
      </c>
      <c r="L229" s="47">
        <v>38</v>
      </c>
      <c r="M229" s="47">
        <v>38.090000000000003</v>
      </c>
      <c r="N229" s="42">
        <f t="shared" si="24"/>
        <v>195.95</v>
      </c>
      <c r="O229" s="45">
        <v>40</v>
      </c>
      <c r="P229" s="45">
        <v>40</v>
      </c>
      <c r="Q229" s="46">
        <v>39</v>
      </c>
      <c r="R229" s="43">
        <v>37</v>
      </c>
      <c r="S229" s="45">
        <v>39.950000000000003</v>
      </c>
      <c r="T229" s="23"/>
      <c r="U229" s="23"/>
      <c r="V229" s="10"/>
      <c r="W229" s="23"/>
      <c r="X229" s="23"/>
      <c r="Y229" s="23"/>
    </row>
    <row r="230" spans="1:25" ht="18" customHeight="1">
      <c r="A230" s="23"/>
      <c r="B230" s="146"/>
      <c r="C230" s="125"/>
      <c r="D230" s="87">
        <v>6</v>
      </c>
      <c r="E230" s="1" t="s">
        <v>73</v>
      </c>
      <c r="F230" s="53">
        <f t="shared" si="21"/>
        <v>95.566100689552897</v>
      </c>
      <c r="G230" s="62">
        <f t="shared" si="22"/>
        <v>386.67</v>
      </c>
      <c r="H230" s="42">
        <f t="shared" si="23"/>
        <v>190.71</v>
      </c>
      <c r="I230" s="46">
        <v>38.71</v>
      </c>
      <c r="J230" s="46">
        <v>39</v>
      </c>
      <c r="K230" s="47">
        <v>38</v>
      </c>
      <c r="L230" s="47">
        <v>38</v>
      </c>
      <c r="M230" s="43">
        <v>37</v>
      </c>
      <c r="N230" s="42">
        <f t="shared" si="24"/>
        <v>195.96</v>
      </c>
      <c r="O230" s="45">
        <v>39.96</v>
      </c>
      <c r="P230" s="46">
        <v>39</v>
      </c>
      <c r="Q230" s="46">
        <v>39</v>
      </c>
      <c r="R230" s="46">
        <v>39</v>
      </c>
      <c r="S230" s="46">
        <v>39</v>
      </c>
      <c r="T230" s="23"/>
      <c r="U230" s="23"/>
      <c r="V230" s="10"/>
      <c r="W230" s="23"/>
      <c r="X230" s="23"/>
      <c r="Y230" s="23"/>
    </row>
    <row r="231" spans="1:25" ht="18" customHeight="1">
      <c r="A231" s="23"/>
      <c r="B231" s="146"/>
      <c r="C231" s="125"/>
      <c r="D231" s="87">
        <v>7</v>
      </c>
      <c r="E231" s="1" t="s">
        <v>68</v>
      </c>
      <c r="F231" s="53">
        <f t="shared" si="21"/>
        <v>95.494426731914686</v>
      </c>
      <c r="G231" s="62">
        <f t="shared" si="22"/>
        <v>386.38</v>
      </c>
      <c r="H231" s="42">
        <f t="shared" si="23"/>
        <v>195.2</v>
      </c>
      <c r="I231" s="47">
        <v>38</v>
      </c>
      <c r="J231" s="45">
        <v>40</v>
      </c>
      <c r="K231" s="45">
        <v>40</v>
      </c>
      <c r="L231" s="46">
        <v>39</v>
      </c>
      <c r="M231" s="47">
        <v>38.200000000000003</v>
      </c>
      <c r="N231" s="42">
        <f t="shared" si="24"/>
        <v>191.18</v>
      </c>
      <c r="O231" s="47">
        <v>38</v>
      </c>
      <c r="P231" s="47">
        <v>38</v>
      </c>
      <c r="Q231" s="46">
        <v>39</v>
      </c>
      <c r="R231" s="43">
        <v>37</v>
      </c>
      <c r="S231" s="46">
        <v>39.18</v>
      </c>
      <c r="T231" s="23"/>
      <c r="U231" s="23"/>
      <c r="V231" s="10"/>
      <c r="W231" s="23"/>
      <c r="X231" s="23"/>
      <c r="Y231" s="23"/>
    </row>
    <row r="232" spans="1:25" ht="18" customHeight="1">
      <c r="A232" s="23"/>
      <c r="B232" s="146"/>
      <c r="C232" s="125"/>
      <c r="D232" s="87">
        <v>8</v>
      </c>
      <c r="E232" s="1" t="s">
        <v>113</v>
      </c>
      <c r="F232" s="53">
        <f t="shared" si="21"/>
        <v>95.425224290057102</v>
      </c>
      <c r="G232" s="62">
        <f t="shared" si="22"/>
        <v>386.1</v>
      </c>
      <c r="H232" s="42">
        <f t="shared" si="23"/>
        <v>196.52</v>
      </c>
      <c r="I232" s="47">
        <v>38</v>
      </c>
      <c r="J232" s="44">
        <v>41</v>
      </c>
      <c r="K232" s="44">
        <v>40.520000000000003</v>
      </c>
      <c r="L232" s="46">
        <v>39</v>
      </c>
      <c r="M232" s="47">
        <v>38</v>
      </c>
      <c r="N232" s="42">
        <f t="shared" si="24"/>
        <v>189.57999999999998</v>
      </c>
      <c r="O232" s="43">
        <v>37</v>
      </c>
      <c r="P232" s="46">
        <v>39</v>
      </c>
      <c r="Q232" s="46">
        <v>38.58</v>
      </c>
      <c r="R232" s="47">
        <v>38</v>
      </c>
      <c r="S232" s="43">
        <v>37</v>
      </c>
      <c r="T232" s="23"/>
      <c r="U232" s="23"/>
      <c r="V232" s="10"/>
      <c r="W232" s="23"/>
      <c r="X232" s="23"/>
      <c r="Y232" s="23"/>
    </row>
    <row r="233" spans="1:25" ht="18" customHeight="1">
      <c r="A233" s="23"/>
      <c r="B233" s="146"/>
      <c r="C233" s="125"/>
      <c r="D233" s="87">
        <v>9</v>
      </c>
      <c r="E233" s="1" t="s">
        <v>85</v>
      </c>
      <c r="F233" s="53">
        <f t="shared" si="21"/>
        <v>94.283383999406837</v>
      </c>
      <c r="G233" s="62">
        <f t="shared" si="22"/>
        <v>381.48</v>
      </c>
      <c r="H233" s="42">
        <f t="shared" si="23"/>
        <v>189.35</v>
      </c>
      <c r="I233" s="47">
        <v>38</v>
      </c>
      <c r="J233" s="43">
        <v>37</v>
      </c>
      <c r="K233" s="47">
        <v>38.35</v>
      </c>
      <c r="L233" s="47">
        <v>38</v>
      </c>
      <c r="M233" s="47">
        <v>38</v>
      </c>
      <c r="N233" s="42">
        <f t="shared" si="24"/>
        <v>192.13</v>
      </c>
      <c r="O233" s="89">
        <v>38</v>
      </c>
      <c r="P233" s="46">
        <v>39</v>
      </c>
      <c r="Q233" s="46">
        <v>39.130000000000003</v>
      </c>
      <c r="R233" s="46">
        <v>39</v>
      </c>
      <c r="S233" s="43">
        <v>37</v>
      </c>
      <c r="T233" s="23"/>
      <c r="U233" s="23"/>
      <c r="V233" s="10"/>
      <c r="W233" s="23"/>
      <c r="X233" s="23"/>
      <c r="Y233" s="23"/>
    </row>
    <row r="234" spans="1:25" ht="18" customHeight="1">
      <c r="A234" s="23"/>
      <c r="B234" s="146"/>
      <c r="C234" s="125"/>
      <c r="D234" s="87">
        <v>10</v>
      </c>
      <c r="E234" s="1" t="s">
        <v>74</v>
      </c>
      <c r="F234" s="53">
        <f t="shared" si="21"/>
        <v>93.485084402263908</v>
      </c>
      <c r="G234" s="62">
        <f t="shared" si="22"/>
        <v>378.25</v>
      </c>
      <c r="H234" s="42">
        <f t="shared" si="23"/>
        <v>187.3</v>
      </c>
      <c r="I234" s="43">
        <v>37</v>
      </c>
      <c r="J234" s="43">
        <v>37</v>
      </c>
      <c r="K234" s="47">
        <v>38</v>
      </c>
      <c r="L234" s="47">
        <v>38</v>
      </c>
      <c r="M234" s="43">
        <v>37.299999999999997</v>
      </c>
      <c r="N234" s="42">
        <f t="shared" si="24"/>
        <v>190.95</v>
      </c>
      <c r="O234" s="71">
        <v>37</v>
      </c>
      <c r="P234" s="47">
        <v>38</v>
      </c>
      <c r="Q234" s="46">
        <v>39</v>
      </c>
      <c r="R234" s="47">
        <v>38</v>
      </c>
      <c r="S234" s="46">
        <v>38.950000000000003</v>
      </c>
      <c r="T234" s="23"/>
      <c r="U234" s="23"/>
      <c r="V234" s="10"/>
      <c r="W234" s="23"/>
      <c r="X234" s="23"/>
      <c r="Y234" s="23"/>
    </row>
    <row r="235" spans="1:25" ht="18" customHeight="1">
      <c r="A235" s="23"/>
      <c r="B235" s="146"/>
      <c r="C235" s="125"/>
      <c r="D235" s="87">
        <v>11</v>
      </c>
      <c r="E235" s="1" t="s">
        <v>53</v>
      </c>
      <c r="F235" s="53">
        <f t="shared" si="21"/>
        <v>90.546452139096914</v>
      </c>
      <c r="G235" s="62">
        <f t="shared" si="22"/>
        <v>366.36</v>
      </c>
      <c r="H235" s="42">
        <f t="shared" si="23"/>
        <v>192.94</v>
      </c>
      <c r="I235" s="47">
        <v>38</v>
      </c>
      <c r="J235" s="46">
        <v>38.94</v>
      </c>
      <c r="K235" s="46">
        <v>39</v>
      </c>
      <c r="L235" s="46">
        <v>39</v>
      </c>
      <c r="M235" s="47">
        <v>38</v>
      </c>
      <c r="N235" s="42">
        <f t="shared" si="24"/>
        <v>173.42000000000002</v>
      </c>
      <c r="O235" s="71">
        <v>33</v>
      </c>
      <c r="P235" s="43">
        <v>35.42</v>
      </c>
      <c r="Q235" s="43">
        <v>35</v>
      </c>
      <c r="R235" s="43">
        <v>35</v>
      </c>
      <c r="S235" s="43">
        <v>35</v>
      </c>
      <c r="T235" s="23"/>
      <c r="U235" s="23"/>
      <c r="V235" s="10"/>
      <c r="W235" s="23"/>
      <c r="X235" s="23"/>
      <c r="Y235" s="23"/>
    </row>
    <row r="236" spans="1:25" ht="18" customHeight="1">
      <c r="A236" s="23"/>
      <c r="B236" s="146"/>
      <c r="C236" s="125"/>
      <c r="D236" s="87">
        <v>12</v>
      </c>
      <c r="E236" s="1" t="s">
        <v>80</v>
      </c>
      <c r="F236" s="53">
        <f t="shared" si="21"/>
        <v>87.558389560317337</v>
      </c>
      <c r="G236" s="62">
        <f t="shared" si="22"/>
        <v>354.27</v>
      </c>
      <c r="H236" s="42">
        <f t="shared" si="23"/>
        <v>184.6</v>
      </c>
      <c r="I236" s="43">
        <v>37</v>
      </c>
      <c r="J236" s="43">
        <v>36</v>
      </c>
      <c r="K236" s="47">
        <v>38</v>
      </c>
      <c r="L236" s="43">
        <v>36.6</v>
      </c>
      <c r="M236" s="43">
        <v>37</v>
      </c>
      <c r="N236" s="42">
        <f t="shared" si="24"/>
        <v>169.67000000000002</v>
      </c>
      <c r="O236" s="71">
        <v>33</v>
      </c>
      <c r="P236" s="43">
        <v>33</v>
      </c>
      <c r="Q236" s="43">
        <v>34</v>
      </c>
      <c r="R236" s="43">
        <v>35.67</v>
      </c>
      <c r="S236" s="43">
        <v>34</v>
      </c>
      <c r="T236" s="23"/>
      <c r="U236" s="23"/>
      <c r="V236" s="10"/>
      <c r="W236" s="23"/>
      <c r="X236" s="23"/>
      <c r="Y236" s="23"/>
    </row>
    <row r="237" spans="1:25" ht="9.9499999999999993" customHeight="1">
      <c r="A237" s="23"/>
      <c r="B237" s="23"/>
      <c r="C237" s="23"/>
      <c r="D237" s="23"/>
      <c r="E237" s="23"/>
      <c r="F237" s="23"/>
      <c r="G237" s="23"/>
      <c r="H237" s="23"/>
      <c r="I237" s="23"/>
      <c r="J237" s="23"/>
      <c r="K237" s="23"/>
      <c r="L237" s="23"/>
      <c r="M237" s="23"/>
      <c r="N237" s="23"/>
      <c r="O237" s="23"/>
      <c r="P237" s="23"/>
      <c r="Q237" s="23"/>
      <c r="R237" s="23"/>
      <c r="S237" s="23"/>
      <c r="T237" s="23"/>
      <c r="U237" s="23"/>
      <c r="V237" s="10"/>
      <c r="W237" s="23"/>
      <c r="X237" s="23"/>
      <c r="Y237" s="23"/>
    </row>
    <row r="238" spans="1:25" ht="18" customHeight="1">
      <c r="A238" s="61"/>
      <c r="B238" s="60"/>
      <c r="C238" s="61"/>
      <c r="D238" s="60"/>
      <c r="E238" s="61"/>
      <c r="F238" s="60"/>
      <c r="G238" s="61"/>
      <c r="H238" s="60"/>
      <c r="I238" s="61"/>
      <c r="J238" s="60"/>
      <c r="K238" s="61"/>
      <c r="L238" s="60"/>
      <c r="M238" s="61"/>
      <c r="N238" s="60"/>
      <c r="O238" s="61"/>
      <c r="P238" s="60"/>
      <c r="Q238" s="61"/>
      <c r="R238" s="60"/>
      <c r="S238" s="61"/>
      <c r="T238" s="60"/>
      <c r="U238" s="61"/>
      <c r="V238" s="10"/>
      <c r="W238" s="23"/>
      <c r="X238" s="23"/>
      <c r="Y238" s="23"/>
    </row>
    <row r="239" spans="1:25" ht="11.25" customHeight="1">
      <c r="A239" s="23"/>
      <c r="B239" s="23"/>
      <c r="C239" s="15"/>
      <c r="D239" s="10"/>
      <c r="E239" s="10"/>
      <c r="F239" s="10"/>
      <c r="G239" s="10"/>
      <c r="H239" s="10"/>
      <c r="I239" s="10"/>
      <c r="J239" s="13"/>
      <c r="K239" s="13"/>
      <c r="L239" s="13"/>
      <c r="M239" s="13"/>
      <c r="N239" s="10"/>
      <c r="O239" s="25"/>
      <c r="P239" s="25"/>
      <c r="Q239" s="25"/>
      <c r="R239" s="25"/>
      <c r="S239" s="25"/>
      <c r="T239" s="25"/>
      <c r="U239" s="25"/>
      <c r="V239" s="23"/>
      <c r="W239" s="23"/>
      <c r="X239" s="23"/>
      <c r="Y239" s="23"/>
    </row>
    <row r="240" spans="1:25" ht="18" customHeight="1">
      <c r="A240" s="23"/>
      <c r="B240" s="146" t="s">
        <v>88</v>
      </c>
      <c r="C240" s="125" t="s">
        <v>25</v>
      </c>
      <c r="D240" s="117" t="s">
        <v>50</v>
      </c>
      <c r="E240" s="117"/>
      <c r="F240" s="117"/>
      <c r="G240" s="117"/>
      <c r="H240" s="117"/>
      <c r="I240" s="117"/>
      <c r="J240" s="117"/>
      <c r="K240" s="117"/>
      <c r="L240" s="117"/>
      <c r="M240" s="117"/>
      <c r="N240" s="117"/>
      <c r="O240" s="117"/>
      <c r="P240" s="117"/>
      <c r="Q240" s="25"/>
      <c r="R240" s="25"/>
      <c r="S240" s="25"/>
      <c r="T240" s="25"/>
      <c r="U240" s="10"/>
      <c r="V240" s="10"/>
      <c r="W240" s="23"/>
      <c r="X240" s="23"/>
      <c r="Y240" s="23"/>
    </row>
    <row r="241" spans="1:25" ht="21" customHeight="1">
      <c r="A241" s="23"/>
      <c r="B241" s="146"/>
      <c r="C241" s="125"/>
      <c r="D241" s="118" t="s">
        <v>1</v>
      </c>
      <c r="E241" s="126" t="s">
        <v>17</v>
      </c>
      <c r="F241" s="128" t="s">
        <v>23</v>
      </c>
      <c r="G241" s="129"/>
      <c r="H241" s="128" t="s">
        <v>6</v>
      </c>
      <c r="I241" s="129"/>
      <c r="J241" s="132" t="s">
        <v>0</v>
      </c>
      <c r="K241" s="133"/>
      <c r="L241" s="136" t="s">
        <v>12</v>
      </c>
      <c r="M241" s="137"/>
      <c r="N241" s="140" t="s">
        <v>37</v>
      </c>
      <c r="O241" s="142" t="s">
        <v>3</v>
      </c>
      <c r="P241" s="144" t="s">
        <v>1</v>
      </c>
      <c r="Q241" s="25"/>
      <c r="R241" s="124" t="s">
        <v>94</v>
      </c>
      <c r="S241" s="124"/>
      <c r="T241" s="124"/>
      <c r="U241" s="124"/>
      <c r="V241" s="23"/>
      <c r="W241" s="23"/>
      <c r="X241" s="23"/>
      <c r="Y241" s="23"/>
    </row>
    <row r="242" spans="1:25" ht="21" customHeight="1">
      <c r="A242" s="23"/>
      <c r="B242" s="146"/>
      <c r="C242" s="125"/>
      <c r="D242" s="118"/>
      <c r="E242" s="127"/>
      <c r="F242" s="130"/>
      <c r="G242" s="131"/>
      <c r="H242" s="130"/>
      <c r="I242" s="131"/>
      <c r="J242" s="134"/>
      <c r="K242" s="135"/>
      <c r="L242" s="138"/>
      <c r="M242" s="139"/>
      <c r="N242" s="141"/>
      <c r="O242" s="143"/>
      <c r="P242" s="145"/>
      <c r="Q242" s="25"/>
      <c r="R242" s="124"/>
      <c r="S242" s="124"/>
      <c r="T242" s="124"/>
      <c r="U242" s="124"/>
      <c r="V242" s="23"/>
      <c r="W242" s="23"/>
      <c r="X242" s="23"/>
      <c r="Y242" s="23"/>
    </row>
    <row r="243" spans="1:25" ht="18" customHeight="1">
      <c r="A243" s="23"/>
      <c r="B243" s="146"/>
      <c r="C243" s="125"/>
      <c r="D243" s="3">
        <v>1</v>
      </c>
      <c r="E243" s="1" t="s">
        <v>67</v>
      </c>
      <c r="F243" s="115" t="s">
        <v>71</v>
      </c>
      <c r="G243" s="116"/>
      <c r="H243" s="115" t="s">
        <v>70</v>
      </c>
      <c r="I243" s="116"/>
      <c r="J243" s="152" t="s">
        <v>76</v>
      </c>
      <c r="K243" s="153"/>
      <c r="L243" s="152" t="s">
        <v>77</v>
      </c>
      <c r="M243" s="153"/>
      <c r="N243" s="72" t="s">
        <v>27</v>
      </c>
      <c r="O243" s="48">
        <v>8.3640000000000008</v>
      </c>
      <c r="P243" s="7">
        <v>1</v>
      </c>
      <c r="Q243" s="25"/>
      <c r="R243" s="124"/>
      <c r="S243" s="124"/>
      <c r="T243" s="124"/>
      <c r="U243" s="124"/>
      <c r="V243" s="23"/>
      <c r="W243" s="23"/>
      <c r="X243" s="23"/>
      <c r="Y243" s="23"/>
    </row>
    <row r="244" spans="1:25" ht="18" customHeight="1">
      <c r="A244" s="23"/>
      <c r="B244" s="146"/>
      <c r="C244" s="125"/>
      <c r="D244" s="3">
        <v>2</v>
      </c>
      <c r="E244" s="1" t="s">
        <v>66</v>
      </c>
      <c r="F244" s="115" t="s">
        <v>62</v>
      </c>
      <c r="G244" s="116"/>
      <c r="H244" s="115" t="s">
        <v>59</v>
      </c>
      <c r="I244" s="116"/>
      <c r="J244" s="152" t="s">
        <v>78</v>
      </c>
      <c r="K244" s="153"/>
      <c r="L244" s="152" t="s">
        <v>79</v>
      </c>
      <c r="M244" s="153"/>
      <c r="N244" s="72" t="s">
        <v>27</v>
      </c>
      <c r="O244" s="48">
        <v>8.5340000000000007</v>
      </c>
      <c r="P244" s="8">
        <v>2</v>
      </c>
      <c r="Q244" s="25"/>
      <c r="R244" s="124"/>
      <c r="S244" s="124"/>
      <c r="T244" s="124"/>
      <c r="U244" s="124"/>
      <c r="V244" s="23"/>
      <c r="W244" s="23"/>
      <c r="X244" s="23"/>
      <c r="Y244" s="23"/>
    </row>
    <row r="245" spans="1:25" ht="18" customHeight="1">
      <c r="A245" s="23"/>
      <c r="B245" s="146"/>
      <c r="C245" s="125"/>
      <c r="D245" s="3">
        <v>3</v>
      </c>
      <c r="E245" s="1" t="s">
        <v>72</v>
      </c>
      <c r="F245" s="115" t="s">
        <v>61</v>
      </c>
      <c r="G245" s="116"/>
      <c r="H245" s="115" t="s">
        <v>51</v>
      </c>
      <c r="I245" s="116"/>
      <c r="J245" s="152" t="s">
        <v>78</v>
      </c>
      <c r="K245" s="153"/>
      <c r="L245" s="152" t="s">
        <v>86</v>
      </c>
      <c r="M245" s="153"/>
      <c r="N245" s="72" t="s">
        <v>27</v>
      </c>
      <c r="O245" s="48">
        <v>8.5559999999999992</v>
      </c>
      <c r="P245" s="9">
        <v>3</v>
      </c>
      <c r="Q245" s="25"/>
      <c r="R245" s="124"/>
      <c r="S245" s="124"/>
      <c r="T245" s="124"/>
      <c r="U245" s="124"/>
      <c r="V245" s="23"/>
      <c r="W245" s="23"/>
      <c r="X245" s="23"/>
      <c r="Y245" s="23"/>
    </row>
    <row r="246" spans="1:25" ht="18" customHeight="1">
      <c r="A246" s="23"/>
      <c r="B246" s="146"/>
      <c r="C246" s="125"/>
      <c r="D246" s="3">
        <v>4</v>
      </c>
      <c r="E246" s="1" t="s">
        <v>73</v>
      </c>
      <c r="F246" s="115" t="s">
        <v>51</v>
      </c>
      <c r="G246" s="116"/>
      <c r="H246" s="115" t="s">
        <v>49</v>
      </c>
      <c r="I246" s="116"/>
      <c r="J246" s="152" t="s">
        <v>78</v>
      </c>
      <c r="K246" s="153"/>
      <c r="L246" s="152" t="s">
        <v>86</v>
      </c>
      <c r="M246" s="153"/>
      <c r="N246" s="72" t="s">
        <v>27</v>
      </c>
      <c r="O246" s="48">
        <v>8.64</v>
      </c>
      <c r="P246" s="6">
        <v>4</v>
      </c>
      <c r="Q246" s="25"/>
      <c r="R246" s="124"/>
      <c r="S246" s="124"/>
      <c r="T246" s="124"/>
      <c r="U246" s="124"/>
      <c r="V246" s="23"/>
      <c r="W246" s="23"/>
      <c r="X246" s="23"/>
      <c r="Y246" s="23"/>
    </row>
    <row r="247" spans="1:25" ht="18" customHeight="1">
      <c r="A247" s="23"/>
      <c r="B247" s="146"/>
      <c r="C247" s="125"/>
      <c r="D247" s="3">
        <v>5</v>
      </c>
      <c r="E247" s="1" t="s">
        <v>68</v>
      </c>
      <c r="F247" s="115" t="s">
        <v>5</v>
      </c>
      <c r="G247" s="116"/>
      <c r="H247" s="115" t="s">
        <v>69</v>
      </c>
      <c r="I247" s="116"/>
      <c r="J247" s="152" t="s">
        <v>56</v>
      </c>
      <c r="K247" s="153"/>
      <c r="L247" s="152" t="s">
        <v>90</v>
      </c>
      <c r="M247" s="153"/>
      <c r="N247" s="72" t="s">
        <v>18</v>
      </c>
      <c r="O247" s="36">
        <v>8.8379999999999992</v>
      </c>
      <c r="P247" s="6">
        <v>5</v>
      </c>
      <c r="Q247" s="25"/>
      <c r="R247" s="124"/>
      <c r="S247" s="124"/>
      <c r="T247" s="124"/>
      <c r="U247" s="124"/>
      <c r="V247" s="23"/>
      <c r="W247" s="23"/>
      <c r="X247" s="23"/>
      <c r="Y247" s="23"/>
    </row>
    <row r="248" spans="1:25" ht="18" customHeight="1">
      <c r="A248" s="23"/>
      <c r="B248" s="146"/>
      <c r="C248" s="125"/>
      <c r="D248" s="3">
        <v>6</v>
      </c>
      <c r="E248" s="1" t="s">
        <v>52</v>
      </c>
      <c r="F248" s="115" t="s">
        <v>2</v>
      </c>
      <c r="G248" s="116"/>
      <c r="H248" s="115" t="s">
        <v>64</v>
      </c>
      <c r="I248" s="116"/>
      <c r="J248" s="152" t="s">
        <v>92</v>
      </c>
      <c r="K248" s="153"/>
      <c r="L248" s="152" t="s">
        <v>90</v>
      </c>
      <c r="M248" s="153"/>
      <c r="N248" s="72" t="s">
        <v>18</v>
      </c>
      <c r="O248" s="36">
        <v>8.84</v>
      </c>
      <c r="P248" s="6">
        <v>6</v>
      </c>
      <c r="Q248" s="25"/>
      <c r="R248" s="124"/>
      <c r="S248" s="124"/>
      <c r="T248" s="124"/>
      <c r="U248" s="124"/>
      <c r="V248" s="23"/>
      <c r="W248" s="23"/>
      <c r="X248" s="23"/>
      <c r="Y248" s="23"/>
    </row>
    <row r="249" spans="1:25" ht="18" customHeight="1">
      <c r="A249" s="23"/>
      <c r="B249" s="146"/>
      <c r="C249" s="125"/>
      <c r="D249" s="3">
        <v>7</v>
      </c>
      <c r="E249" s="1" t="s">
        <v>74</v>
      </c>
      <c r="F249" s="115" t="s">
        <v>60</v>
      </c>
      <c r="G249" s="116"/>
      <c r="H249" s="115" t="s">
        <v>61</v>
      </c>
      <c r="I249" s="116"/>
      <c r="J249" s="152" t="s">
        <v>76</v>
      </c>
      <c r="K249" s="153"/>
      <c r="L249" s="152" t="s">
        <v>89</v>
      </c>
      <c r="M249" s="153"/>
      <c r="N249" s="72" t="s">
        <v>27</v>
      </c>
      <c r="O249" s="36">
        <v>8.9659999999999993</v>
      </c>
      <c r="P249" s="6">
        <v>7</v>
      </c>
      <c r="Q249" s="25"/>
      <c r="R249" s="124"/>
      <c r="S249" s="124"/>
      <c r="T249" s="124"/>
      <c r="U249" s="124"/>
      <c r="V249" s="23"/>
      <c r="W249" s="23"/>
      <c r="X249" s="23"/>
      <c r="Y249" s="23"/>
    </row>
    <row r="250" spans="1:25" ht="18" customHeight="1">
      <c r="A250" s="23"/>
      <c r="B250" s="146"/>
      <c r="C250" s="125"/>
      <c r="D250" s="3">
        <v>8</v>
      </c>
      <c r="E250" s="1" t="s">
        <v>85</v>
      </c>
      <c r="F250" s="115" t="s">
        <v>49</v>
      </c>
      <c r="G250" s="116"/>
      <c r="H250" s="115" t="s">
        <v>75</v>
      </c>
      <c r="I250" s="116"/>
      <c r="J250" s="152" t="s">
        <v>76</v>
      </c>
      <c r="K250" s="153"/>
      <c r="L250" s="152" t="s">
        <v>83</v>
      </c>
      <c r="M250" s="153"/>
      <c r="N250" s="72" t="s">
        <v>18</v>
      </c>
      <c r="O250" s="36">
        <v>8.9860000000000007</v>
      </c>
      <c r="P250" s="6">
        <v>8</v>
      </c>
      <c r="Q250" s="25"/>
      <c r="R250" s="124"/>
      <c r="S250" s="124"/>
      <c r="T250" s="124"/>
      <c r="U250" s="124"/>
      <c r="V250" s="23"/>
      <c r="W250" s="23"/>
      <c r="X250" s="23"/>
      <c r="Y250" s="23"/>
    </row>
    <row r="251" spans="1:25" ht="18" customHeight="1">
      <c r="A251" s="23"/>
      <c r="B251" s="146"/>
      <c r="C251" s="125"/>
      <c r="D251" s="3">
        <v>9</v>
      </c>
      <c r="E251" s="1" t="s">
        <v>53</v>
      </c>
      <c r="F251" s="115" t="s">
        <v>54</v>
      </c>
      <c r="G251" s="116"/>
      <c r="H251" s="115" t="s">
        <v>2</v>
      </c>
      <c r="I251" s="116"/>
      <c r="J251" s="152" t="s">
        <v>43</v>
      </c>
      <c r="K251" s="153"/>
      <c r="L251" s="152" t="s">
        <v>55</v>
      </c>
      <c r="M251" s="153"/>
      <c r="N251" s="72" t="s">
        <v>18</v>
      </c>
      <c r="O251" s="63">
        <v>9.43</v>
      </c>
      <c r="P251" s="6">
        <v>9</v>
      </c>
      <c r="Q251" s="25"/>
      <c r="R251" s="124"/>
      <c r="S251" s="124"/>
      <c r="T251" s="124"/>
      <c r="U251" s="124"/>
      <c r="V251" s="23"/>
      <c r="W251" s="23"/>
      <c r="X251" s="23"/>
      <c r="Y251" s="23"/>
    </row>
    <row r="252" spans="1:25" ht="18" customHeight="1">
      <c r="A252" s="23"/>
      <c r="B252" s="146"/>
      <c r="C252" s="125"/>
      <c r="D252" s="3">
        <v>10</v>
      </c>
      <c r="E252" s="1" t="s">
        <v>80</v>
      </c>
      <c r="F252" s="115" t="s">
        <v>65</v>
      </c>
      <c r="G252" s="116"/>
      <c r="H252" s="115" t="s">
        <v>48</v>
      </c>
      <c r="I252" s="116"/>
      <c r="J252" s="152" t="s">
        <v>43</v>
      </c>
      <c r="K252" s="153"/>
      <c r="L252" s="152" t="s">
        <v>55</v>
      </c>
      <c r="M252" s="153"/>
      <c r="N252" s="72" t="s">
        <v>18</v>
      </c>
      <c r="O252" s="63">
        <v>9.968</v>
      </c>
      <c r="P252" s="6">
        <v>10</v>
      </c>
      <c r="Q252" s="25"/>
      <c r="R252" s="124"/>
      <c r="S252" s="124"/>
      <c r="T252" s="124"/>
      <c r="U252" s="124"/>
      <c r="V252" s="23"/>
      <c r="W252" s="23"/>
      <c r="X252" s="23"/>
      <c r="Y252" s="23"/>
    </row>
    <row r="253" spans="1:25" ht="9.9499999999999993" customHeight="1">
      <c r="A253" s="23"/>
      <c r="B253" s="146"/>
      <c r="C253" s="125"/>
      <c r="D253" s="10"/>
      <c r="E253" s="10"/>
      <c r="F253" s="10"/>
      <c r="G253" s="10"/>
      <c r="H253" s="10"/>
      <c r="I253" s="10"/>
      <c r="J253" s="10"/>
      <c r="K253" s="10"/>
      <c r="L253" s="10"/>
      <c r="M253" s="10"/>
      <c r="N253" s="10"/>
      <c r="O253" s="10"/>
      <c r="P253" s="10"/>
      <c r="Q253" s="10"/>
      <c r="R253" s="10"/>
      <c r="S253" s="10"/>
      <c r="T253" s="10"/>
      <c r="U253" s="10"/>
      <c r="V253" s="10"/>
      <c r="W253" s="23"/>
      <c r="X253" s="23"/>
      <c r="Y253" s="23"/>
    </row>
    <row r="254" spans="1:25" ht="18" customHeight="1">
      <c r="A254" s="23"/>
      <c r="B254" s="146"/>
      <c r="C254" s="125"/>
      <c r="D254" s="117" t="s">
        <v>26</v>
      </c>
      <c r="E254" s="117"/>
      <c r="F254" s="117"/>
      <c r="G254" s="117"/>
      <c r="H254" s="117"/>
      <c r="I254" s="117"/>
      <c r="J254" s="117"/>
      <c r="K254" s="117"/>
      <c r="L254" s="117"/>
      <c r="M254" s="117"/>
      <c r="N254" s="117"/>
      <c r="O254" s="117"/>
      <c r="P254" s="117"/>
      <c r="Q254" s="117"/>
      <c r="R254" s="117"/>
      <c r="S254" s="117"/>
      <c r="T254" s="10"/>
      <c r="U254" s="23"/>
      <c r="V254" s="23"/>
      <c r="W254" s="23"/>
      <c r="X254" s="23"/>
      <c r="Y254" s="23"/>
    </row>
    <row r="255" spans="1:25" ht="18" customHeight="1">
      <c r="A255" s="23"/>
      <c r="B255" s="146"/>
      <c r="C255" s="125"/>
      <c r="D255" s="118" t="s">
        <v>1</v>
      </c>
      <c r="E255" s="119" t="s">
        <v>17</v>
      </c>
      <c r="F255" s="120" t="s">
        <v>44</v>
      </c>
      <c r="G255" s="122" t="s">
        <v>22</v>
      </c>
      <c r="H255" s="123" t="s">
        <v>19</v>
      </c>
      <c r="I255" s="123"/>
      <c r="J255" s="123"/>
      <c r="K255" s="123"/>
      <c r="L255" s="123"/>
      <c r="M255" s="123"/>
      <c r="N255" s="123" t="s">
        <v>20</v>
      </c>
      <c r="O255" s="123"/>
      <c r="P255" s="123"/>
      <c r="Q255" s="123"/>
      <c r="R255" s="123"/>
      <c r="S255" s="123"/>
      <c r="T255" s="10"/>
      <c r="U255" s="23"/>
      <c r="V255" s="23"/>
      <c r="W255" s="23"/>
      <c r="X255" s="23"/>
      <c r="Y255" s="23"/>
    </row>
    <row r="256" spans="1:25" ht="18" customHeight="1">
      <c r="A256" s="23"/>
      <c r="B256" s="146"/>
      <c r="C256" s="125"/>
      <c r="D256" s="118"/>
      <c r="E256" s="119"/>
      <c r="F256" s="121"/>
      <c r="G256" s="122"/>
      <c r="H256" s="70" t="s">
        <v>21</v>
      </c>
      <c r="I256" s="32">
        <v>1</v>
      </c>
      <c r="J256" s="29">
        <v>2</v>
      </c>
      <c r="K256" s="30">
        <v>3</v>
      </c>
      <c r="L256" s="31">
        <v>4</v>
      </c>
      <c r="M256" s="50">
        <v>5</v>
      </c>
      <c r="N256" s="70" t="s">
        <v>21</v>
      </c>
      <c r="O256" s="32">
        <v>1</v>
      </c>
      <c r="P256" s="29">
        <v>2</v>
      </c>
      <c r="Q256" s="30">
        <v>3</v>
      </c>
      <c r="R256" s="31">
        <v>4</v>
      </c>
      <c r="S256" s="50">
        <v>5</v>
      </c>
      <c r="T256" s="10"/>
      <c r="U256" s="23"/>
      <c r="V256" s="23"/>
      <c r="W256" s="23"/>
      <c r="X256" s="23"/>
      <c r="Y256" s="23"/>
    </row>
    <row r="257" spans="1:25" ht="18" customHeight="1">
      <c r="A257" s="23"/>
      <c r="B257" s="146"/>
      <c r="C257" s="125"/>
      <c r="D257" s="3">
        <v>1</v>
      </c>
      <c r="E257" s="1" t="s">
        <v>67</v>
      </c>
      <c r="F257" s="53">
        <f>G257/$G$257*100</f>
        <v>100</v>
      </c>
      <c r="G257" s="111">
        <f t="shared" ref="G257:G265" si="25">H257+N257</f>
        <v>411.74</v>
      </c>
      <c r="H257" s="66">
        <f t="shared" ref="H257:H266" si="26">SUM(I257:M257)</f>
        <v>207.18</v>
      </c>
      <c r="I257" s="44">
        <v>41</v>
      </c>
      <c r="J257" s="44">
        <v>41</v>
      </c>
      <c r="K257" s="59">
        <v>42</v>
      </c>
      <c r="L257" s="59">
        <v>42</v>
      </c>
      <c r="M257" s="44">
        <v>41.18</v>
      </c>
      <c r="N257" s="66">
        <f t="shared" ref="N257:N266" si="27">SUM(O257:S257)</f>
        <v>204.56</v>
      </c>
      <c r="O257" s="44">
        <v>41</v>
      </c>
      <c r="P257" s="44">
        <v>41</v>
      </c>
      <c r="Q257" s="44">
        <v>41</v>
      </c>
      <c r="R257" s="45">
        <v>40</v>
      </c>
      <c r="S257" s="59">
        <v>41.56</v>
      </c>
      <c r="T257" s="10"/>
      <c r="U257" s="23"/>
      <c r="V257" s="23"/>
      <c r="W257" s="23"/>
      <c r="X257" s="23"/>
      <c r="Y257" s="23"/>
    </row>
    <row r="258" spans="1:25" ht="18" customHeight="1">
      <c r="A258" s="23"/>
      <c r="B258" s="146"/>
      <c r="C258" s="125"/>
      <c r="D258" s="3">
        <v>2</v>
      </c>
      <c r="E258" s="1" t="s">
        <v>66</v>
      </c>
      <c r="F258" s="53">
        <f t="shared" ref="F258:F266" si="28">G258/$G$257*100</f>
        <v>98.584057900616884</v>
      </c>
      <c r="G258" s="111">
        <f t="shared" si="25"/>
        <v>405.90999999999997</v>
      </c>
      <c r="H258" s="67">
        <f t="shared" si="26"/>
        <v>202.95</v>
      </c>
      <c r="I258" s="44">
        <v>41</v>
      </c>
      <c r="J258" s="45">
        <v>40</v>
      </c>
      <c r="K258" s="44">
        <v>40.950000000000003</v>
      </c>
      <c r="L258" s="44">
        <v>41</v>
      </c>
      <c r="M258" s="45">
        <v>40</v>
      </c>
      <c r="N258" s="67">
        <f t="shared" si="27"/>
        <v>202.96</v>
      </c>
      <c r="O258" s="45">
        <v>40</v>
      </c>
      <c r="P258" s="44">
        <v>41</v>
      </c>
      <c r="Q258" s="59">
        <v>41.96</v>
      </c>
      <c r="R258" s="45">
        <v>40</v>
      </c>
      <c r="S258" s="45">
        <v>40</v>
      </c>
      <c r="T258" s="10"/>
      <c r="U258" s="23"/>
      <c r="V258" s="23"/>
      <c r="W258" s="23"/>
      <c r="X258" s="23"/>
      <c r="Y258" s="23"/>
    </row>
    <row r="259" spans="1:25" ht="18" customHeight="1">
      <c r="A259" s="23"/>
      <c r="B259" s="146"/>
      <c r="C259" s="125"/>
      <c r="D259" s="3">
        <v>3</v>
      </c>
      <c r="E259" s="1" t="s">
        <v>72</v>
      </c>
      <c r="F259" s="53">
        <f t="shared" si="28"/>
        <v>97.440132122213043</v>
      </c>
      <c r="G259" s="111">
        <f t="shared" si="25"/>
        <v>401.2</v>
      </c>
      <c r="H259" s="52">
        <f t="shared" si="26"/>
        <v>199.73</v>
      </c>
      <c r="I259" s="45">
        <v>39.729999999999997</v>
      </c>
      <c r="J259" s="45">
        <v>40</v>
      </c>
      <c r="K259" s="45">
        <v>40</v>
      </c>
      <c r="L259" s="44">
        <v>41</v>
      </c>
      <c r="M259" s="46">
        <v>39</v>
      </c>
      <c r="N259" s="65">
        <f t="shared" si="27"/>
        <v>201.47</v>
      </c>
      <c r="O259" s="45">
        <v>40.47</v>
      </c>
      <c r="P259" s="45">
        <v>40</v>
      </c>
      <c r="Q259" s="45">
        <v>40</v>
      </c>
      <c r="R259" s="44">
        <v>41</v>
      </c>
      <c r="S259" s="45">
        <v>40</v>
      </c>
      <c r="T259" s="10"/>
      <c r="U259" s="23"/>
      <c r="V259" s="23"/>
      <c r="W259" s="23"/>
      <c r="X259" s="23"/>
      <c r="Y259" s="23"/>
    </row>
    <row r="260" spans="1:25" ht="18" customHeight="1">
      <c r="A260" s="23"/>
      <c r="B260" s="146"/>
      <c r="C260" s="125"/>
      <c r="D260" s="3">
        <v>4</v>
      </c>
      <c r="E260" s="1" t="s">
        <v>68</v>
      </c>
      <c r="F260" s="53">
        <f t="shared" si="28"/>
        <v>94.103074755913923</v>
      </c>
      <c r="G260" s="62">
        <f t="shared" si="25"/>
        <v>387.46</v>
      </c>
      <c r="H260" s="42">
        <f t="shared" si="26"/>
        <v>191.23</v>
      </c>
      <c r="I260" s="46">
        <v>39</v>
      </c>
      <c r="J260" s="43">
        <v>35</v>
      </c>
      <c r="K260" s="46">
        <v>39</v>
      </c>
      <c r="L260" s="45">
        <v>40.229999999999997</v>
      </c>
      <c r="M260" s="47">
        <v>38</v>
      </c>
      <c r="N260" s="42">
        <f t="shared" si="27"/>
        <v>196.23</v>
      </c>
      <c r="O260" s="46">
        <v>39</v>
      </c>
      <c r="P260" s="46">
        <v>39</v>
      </c>
      <c r="Q260" s="46">
        <v>39</v>
      </c>
      <c r="R260" s="45">
        <v>40.229999999999997</v>
      </c>
      <c r="S260" s="46">
        <v>39</v>
      </c>
      <c r="T260" s="10"/>
      <c r="U260" s="23"/>
      <c r="V260" s="23"/>
      <c r="W260" s="23"/>
      <c r="X260" s="23"/>
      <c r="Y260" s="23"/>
    </row>
    <row r="261" spans="1:25" ht="18" customHeight="1">
      <c r="A261" s="23"/>
      <c r="B261" s="146"/>
      <c r="C261" s="125"/>
      <c r="D261" s="3">
        <v>5</v>
      </c>
      <c r="E261" s="1" t="s">
        <v>85</v>
      </c>
      <c r="F261" s="53">
        <f t="shared" si="28"/>
        <v>92.31068149803275</v>
      </c>
      <c r="G261" s="62">
        <f t="shared" si="25"/>
        <v>380.08000000000004</v>
      </c>
      <c r="H261" s="42">
        <f t="shared" si="26"/>
        <v>190.99</v>
      </c>
      <c r="I261" s="46">
        <v>38.99</v>
      </c>
      <c r="J261" s="47">
        <v>38</v>
      </c>
      <c r="K261" s="47">
        <v>38</v>
      </c>
      <c r="L261" s="46">
        <v>39</v>
      </c>
      <c r="M261" s="43">
        <v>37</v>
      </c>
      <c r="N261" s="42">
        <f t="shared" si="27"/>
        <v>189.09</v>
      </c>
      <c r="O261" s="43">
        <v>37.090000000000003</v>
      </c>
      <c r="P261" s="47">
        <v>38</v>
      </c>
      <c r="Q261" s="43">
        <v>37</v>
      </c>
      <c r="R261" s="46">
        <v>39</v>
      </c>
      <c r="S261" s="47">
        <v>38</v>
      </c>
      <c r="T261" s="10"/>
      <c r="U261" s="23"/>
      <c r="V261" s="23"/>
      <c r="W261" s="23"/>
      <c r="X261" s="23"/>
      <c r="Y261" s="23"/>
    </row>
    <row r="262" spans="1:25" ht="18" customHeight="1">
      <c r="A262" s="23"/>
      <c r="B262" s="146"/>
      <c r="C262" s="125"/>
      <c r="D262" s="180">
        <v>6</v>
      </c>
      <c r="E262" s="1" t="s">
        <v>73</v>
      </c>
      <c r="F262" s="53">
        <f t="shared" si="28"/>
        <v>90.712585612279597</v>
      </c>
      <c r="G262" s="62">
        <f>H262+N262-12</f>
        <v>373.5</v>
      </c>
      <c r="H262" s="42">
        <f t="shared" si="26"/>
        <v>190.09</v>
      </c>
      <c r="I262" s="46">
        <v>39</v>
      </c>
      <c r="J262" s="43">
        <v>35.090000000000003</v>
      </c>
      <c r="K262" s="45">
        <v>40</v>
      </c>
      <c r="L262" s="43">
        <v>36</v>
      </c>
      <c r="M262" s="45">
        <v>40</v>
      </c>
      <c r="N262" s="42">
        <f t="shared" si="27"/>
        <v>195.41</v>
      </c>
      <c r="O262" s="43">
        <v>37</v>
      </c>
      <c r="P262" s="45">
        <v>40.409999999999997</v>
      </c>
      <c r="Q262" s="45">
        <v>40</v>
      </c>
      <c r="R262" s="46">
        <v>39</v>
      </c>
      <c r="S262" s="46">
        <v>39</v>
      </c>
      <c r="T262" s="10"/>
      <c r="U262" s="23"/>
      <c r="V262" s="23"/>
      <c r="W262" s="23"/>
      <c r="X262" s="23"/>
      <c r="Y262" s="23"/>
    </row>
    <row r="263" spans="1:25" ht="18" customHeight="1">
      <c r="A263" s="23"/>
      <c r="B263" s="146"/>
      <c r="C263" s="125"/>
      <c r="D263" s="180"/>
      <c r="E263" s="1" t="s">
        <v>74</v>
      </c>
      <c r="F263" s="53">
        <f t="shared" si="28"/>
        <v>90.712585612279597</v>
      </c>
      <c r="G263" s="62">
        <f t="shared" si="25"/>
        <v>373.5</v>
      </c>
      <c r="H263" s="42">
        <f t="shared" si="26"/>
        <v>190.61</v>
      </c>
      <c r="I263" s="47">
        <v>38</v>
      </c>
      <c r="J263" s="47">
        <v>38</v>
      </c>
      <c r="K263" s="46">
        <v>39</v>
      </c>
      <c r="L263" s="43">
        <v>37</v>
      </c>
      <c r="M263" s="46">
        <v>38.61</v>
      </c>
      <c r="N263" s="42">
        <f t="shared" si="27"/>
        <v>182.89</v>
      </c>
      <c r="O263" s="43">
        <v>37</v>
      </c>
      <c r="P263" s="43">
        <v>37</v>
      </c>
      <c r="Q263" s="46">
        <v>39</v>
      </c>
      <c r="R263" s="43">
        <v>32</v>
      </c>
      <c r="S263" s="47">
        <v>37.89</v>
      </c>
      <c r="T263" s="10"/>
      <c r="U263" s="23"/>
      <c r="V263" s="23"/>
      <c r="W263" s="23"/>
      <c r="X263" s="23"/>
      <c r="Y263" s="23"/>
    </row>
    <row r="264" spans="1:25" ht="18" customHeight="1">
      <c r="A264" s="23"/>
      <c r="B264" s="146"/>
      <c r="C264" s="125"/>
      <c r="D264" s="3">
        <v>8</v>
      </c>
      <c r="E264" s="1" t="s">
        <v>53</v>
      </c>
      <c r="F264" s="53">
        <f t="shared" si="28"/>
        <v>87.411959003254466</v>
      </c>
      <c r="G264" s="62">
        <f t="shared" si="25"/>
        <v>359.90999999999997</v>
      </c>
      <c r="H264" s="42">
        <f t="shared" si="26"/>
        <v>169.38</v>
      </c>
      <c r="I264" s="71">
        <v>32</v>
      </c>
      <c r="J264" s="43">
        <v>34</v>
      </c>
      <c r="K264" s="43">
        <v>36</v>
      </c>
      <c r="L264" s="43">
        <v>32.380000000000003</v>
      </c>
      <c r="M264" s="43">
        <v>35</v>
      </c>
      <c r="N264" s="42">
        <f t="shared" si="27"/>
        <v>190.53</v>
      </c>
      <c r="O264" s="46">
        <v>39</v>
      </c>
      <c r="P264" s="43">
        <v>36</v>
      </c>
      <c r="Q264" s="47">
        <v>38</v>
      </c>
      <c r="R264" s="45">
        <v>39.53</v>
      </c>
      <c r="S264" s="47">
        <v>38</v>
      </c>
      <c r="T264" s="10"/>
      <c r="U264" s="23"/>
      <c r="V264" s="23"/>
      <c r="W264" s="23"/>
      <c r="X264" s="23"/>
      <c r="Y264" s="23"/>
    </row>
    <row r="265" spans="1:25" ht="18" customHeight="1">
      <c r="A265" s="23"/>
      <c r="B265" s="146"/>
      <c r="C265" s="125"/>
      <c r="D265" s="3">
        <v>9</v>
      </c>
      <c r="E265" s="1" t="s">
        <v>80</v>
      </c>
      <c r="F265" s="53">
        <f t="shared" si="28"/>
        <v>81.699616262690043</v>
      </c>
      <c r="G265" s="62">
        <f t="shared" si="25"/>
        <v>336.39</v>
      </c>
      <c r="H265" s="42">
        <f t="shared" si="26"/>
        <v>159.61000000000001</v>
      </c>
      <c r="I265" s="71">
        <v>32</v>
      </c>
      <c r="J265" s="43">
        <v>33</v>
      </c>
      <c r="K265" s="43">
        <v>30.61</v>
      </c>
      <c r="L265" s="43">
        <v>32</v>
      </c>
      <c r="M265" s="43">
        <v>32</v>
      </c>
      <c r="N265" s="42">
        <f t="shared" si="27"/>
        <v>176.78</v>
      </c>
      <c r="O265" s="43">
        <v>35</v>
      </c>
      <c r="P265" s="43">
        <v>37</v>
      </c>
      <c r="Q265" s="43">
        <v>32.78</v>
      </c>
      <c r="R265" s="43">
        <v>36</v>
      </c>
      <c r="S265" s="43">
        <v>36</v>
      </c>
      <c r="T265" s="10"/>
      <c r="U265" s="23"/>
      <c r="V265" s="23"/>
      <c r="W265" s="23"/>
      <c r="X265" s="23"/>
      <c r="Y265" s="23"/>
    </row>
    <row r="266" spans="1:25" ht="18" customHeight="1">
      <c r="A266" s="23"/>
      <c r="B266" s="146"/>
      <c r="C266" s="125"/>
      <c r="D266" s="3">
        <v>10</v>
      </c>
      <c r="E266" s="1" t="s">
        <v>52</v>
      </c>
      <c r="F266" s="53">
        <f t="shared" si="28"/>
        <v>80.71112838198863</v>
      </c>
      <c r="G266" s="62">
        <f>H266+N266-12</f>
        <v>332.32</v>
      </c>
      <c r="H266" s="42">
        <f t="shared" si="26"/>
        <v>188.07999999999998</v>
      </c>
      <c r="I266" s="43">
        <v>37</v>
      </c>
      <c r="J266" s="43">
        <v>34.08</v>
      </c>
      <c r="K266" s="46">
        <v>39</v>
      </c>
      <c r="L266" s="46">
        <v>39</v>
      </c>
      <c r="M266" s="46">
        <v>39</v>
      </c>
      <c r="N266" s="42">
        <f t="shared" si="27"/>
        <v>156.24</v>
      </c>
      <c r="O266" s="64">
        <v>8</v>
      </c>
      <c r="P266" s="43">
        <v>37.24</v>
      </c>
      <c r="Q266" s="43">
        <v>36</v>
      </c>
      <c r="R266" s="43">
        <v>37</v>
      </c>
      <c r="S266" s="47">
        <v>38</v>
      </c>
      <c r="T266" s="10"/>
      <c r="U266" s="23"/>
      <c r="V266" s="23"/>
      <c r="W266" s="23"/>
      <c r="X266" s="23"/>
      <c r="Y266" s="23"/>
    </row>
    <row r="267" spans="1:25" ht="12" customHeight="1">
      <c r="A267" s="23"/>
      <c r="B267" s="146"/>
      <c r="C267" s="23"/>
      <c r="D267" s="23"/>
      <c r="E267" s="23"/>
      <c r="F267" s="23"/>
      <c r="G267" s="23"/>
      <c r="H267" s="23"/>
      <c r="I267" s="23"/>
      <c r="J267" s="23"/>
      <c r="K267" s="23"/>
      <c r="L267" s="23"/>
      <c r="M267" s="23"/>
      <c r="N267" s="23"/>
      <c r="O267" s="23"/>
      <c r="P267" s="23"/>
      <c r="Q267" s="23"/>
      <c r="R267" s="23"/>
      <c r="S267" s="23"/>
      <c r="T267" s="23"/>
      <c r="U267" s="23"/>
      <c r="V267" s="23"/>
      <c r="W267" s="23"/>
      <c r="X267" s="23"/>
      <c r="Y267" s="23"/>
    </row>
    <row r="268" spans="1:25" ht="9.9499999999999993" customHeight="1">
      <c r="A268" s="23"/>
      <c r="B268" s="146"/>
      <c r="C268" s="69"/>
      <c r="D268" s="68"/>
      <c r="E268" s="69"/>
      <c r="F268" s="68"/>
      <c r="G268" s="69"/>
      <c r="H268" s="68"/>
      <c r="I268" s="69"/>
      <c r="J268" s="68"/>
      <c r="K268" s="69"/>
      <c r="L268" s="68"/>
      <c r="M268" s="69"/>
      <c r="N268" s="68"/>
      <c r="O268" s="69"/>
      <c r="P268" s="68"/>
      <c r="Q268" s="69"/>
      <c r="R268" s="68"/>
      <c r="S268" s="69"/>
      <c r="T268" s="68"/>
      <c r="U268" s="23"/>
      <c r="V268" s="23"/>
      <c r="W268" s="23"/>
      <c r="X268" s="23"/>
      <c r="Y268" s="23"/>
    </row>
    <row r="269" spans="1:25" ht="9.9499999999999993" customHeight="1">
      <c r="A269" s="23"/>
      <c r="B269" s="146"/>
      <c r="C269" s="23"/>
      <c r="D269" s="23"/>
      <c r="E269" s="23"/>
      <c r="F269" s="23"/>
      <c r="G269" s="23"/>
      <c r="H269" s="23"/>
      <c r="I269" s="23"/>
      <c r="J269" s="23"/>
      <c r="K269" s="23"/>
      <c r="L269" s="23"/>
      <c r="M269" s="23"/>
      <c r="N269" s="23"/>
      <c r="O269" s="23"/>
      <c r="P269" s="23"/>
      <c r="Q269" s="23"/>
      <c r="R269" s="23"/>
      <c r="S269" s="23"/>
      <c r="T269" s="23"/>
      <c r="U269" s="23"/>
      <c r="V269" s="23"/>
      <c r="W269" s="23"/>
      <c r="X269" s="23"/>
      <c r="Y269" s="23"/>
    </row>
    <row r="270" spans="1:25" ht="21" customHeight="1">
      <c r="A270" s="23"/>
      <c r="B270" s="146"/>
      <c r="C270" s="125" t="s">
        <v>24</v>
      </c>
      <c r="D270" s="117" t="s">
        <v>87</v>
      </c>
      <c r="E270" s="117"/>
      <c r="F270" s="117"/>
      <c r="G270" s="117"/>
      <c r="H270" s="117"/>
      <c r="I270" s="117"/>
      <c r="J270" s="117"/>
      <c r="K270" s="117"/>
      <c r="L270" s="117"/>
      <c r="M270" s="117"/>
      <c r="N270" s="117"/>
      <c r="O270" s="117"/>
      <c r="P270" s="117"/>
      <c r="Q270" s="25"/>
      <c r="R270" s="25"/>
      <c r="S270" s="25"/>
      <c r="T270" s="25"/>
      <c r="U270" s="23"/>
      <c r="V270" s="23"/>
      <c r="W270" s="23"/>
      <c r="X270" s="23"/>
      <c r="Y270" s="23"/>
    </row>
    <row r="271" spans="1:25" ht="21" customHeight="1">
      <c r="A271" s="23"/>
      <c r="B271" s="146"/>
      <c r="C271" s="125"/>
      <c r="D271" s="118" t="s">
        <v>1</v>
      </c>
      <c r="E271" s="126" t="s">
        <v>17</v>
      </c>
      <c r="F271" s="128" t="s">
        <v>23</v>
      </c>
      <c r="G271" s="129"/>
      <c r="H271" s="128" t="s">
        <v>6</v>
      </c>
      <c r="I271" s="129"/>
      <c r="J271" s="132" t="s">
        <v>0</v>
      </c>
      <c r="K271" s="133"/>
      <c r="L271" s="136" t="s">
        <v>12</v>
      </c>
      <c r="M271" s="137"/>
      <c r="N271" s="140" t="s">
        <v>37</v>
      </c>
      <c r="O271" s="142" t="s">
        <v>3</v>
      </c>
      <c r="P271" s="144" t="s">
        <v>1</v>
      </c>
      <c r="Q271" s="25"/>
      <c r="R271" s="124" t="s">
        <v>97</v>
      </c>
      <c r="S271" s="124"/>
      <c r="T271" s="124"/>
      <c r="U271" s="124"/>
      <c r="V271" s="10"/>
      <c r="W271" s="23"/>
      <c r="X271" s="23"/>
      <c r="Y271" s="23"/>
    </row>
    <row r="272" spans="1:25" ht="21" customHeight="1">
      <c r="A272" s="23"/>
      <c r="B272" s="146"/>
      <c r="C272" s="125"/>
      <c r="D272" s="118"/>
      <c r="E272" s="127"/>
      <c r="F272" s="130"/>
      <c r="G272" s="131"/>
      <c r="H272" s="130"/>
      <c r="I272" s="131"/>
      <c r="J272" s="134"/>
      <c r="K272" s="135"/>
      <c r="L272" s="138"/>
      <c r="M272" s="139"/>
      <c r="N272" s="141"/>
      <c r="O272" s="143"/>
      <c r="P272" s="145"/>
      <c r="Q272" s="25"/>
      <c r="R272" s="124"/>
      <c r="S272" s="124"/>
      <c r="T272" s="124"/>
      <c r="U272" s="124"/>
      <c r="V272" s="10"/>
      <c r="W272" s="23"/>
      <c r="X272" s="23"/>
      <c r="Y272" s="23"/>
    </row>
    <row r="273" spans="1:26" ht="18" customHeight="1">
      <c r="A273" s="23"/>
      <c r="B273" s="146"/>
      <c r="C273" s="125"/>
      <c r="D273" s="3">
        <v>1</v>
      </c>
      <c r="E273" s="1" t="s">
        <v>66</v>
      </c>
      <c r="F273" s="115" t="s">
        <v>59</v>
      </c>
      <c r="G273" s="116"/>
      <c r="H273" s="115" t="s">
        <v>62</v>
      </c>
      <c r="I273" s="116"/>
      <c r="J273" s="152" t="s">
        <v>78</v>
      </c>
      <c r="K273" s="153"/>
      <c r="L273" s="152" t="s">
        <v>79</v>
      </c>
      <c r="M273" s="153"/>
      <c r="N273" s="72" t="s">
        <v>27</v>
      </c>
      <c r="O273" s="48">
        <v>8.5540000000000003</v>
      </c>
      <c r="P273" s="7">
        <v>1</v>
      </c>
      <c r="Q273" s="25"/>
      <c r="R273" s="124"/>
      <c r="S273" s="124"/>
      <c r="T273" s="124"/>
      <c r="U273" s="124"/>
      <c r="V273" s="10"/>
      <c r="W273" s="23"/>
      <c r="X273" s="23"/>
      <c r="Y273" s="23"/>
    </row>
    <row r="274" spans="1:26" ht="18" customHeight="1">
      <c r="A274" s="23"/>
      <c r="B274" s="146"/>
      <c r="C274" s="125"/>
      <c r="D274" s="3">
        <v>2</v>
      </c>
      <c r="E274" s="1" t="s">
        <v>67</v>
      </c>
      <c r="F274" s="115" t="s">
        <v>70</v>
      </c>
      <c r="G274" s="116"/>
      <c r="H274" s="115" t="s">
        <v>71</v>
      </c>
      <c r="I274" s="116"/>
      <c r="J274" s="152" t="s">
        <v>76</v>
      </c>
      <c r="K274" s="153"/>
      <c r="L274" s="152" t="s">
        <v>77</v>
      </c>
      <c r="M274" s="153"/>
      <c r="N274" s="72" t="s">
        <v>27</v>
      </c>
      <c r="O274" s="48">
        <v>8.7260000000000009</v>
      </c>
      <c r="P274" s="8">
        <v>2</v>
      </c>
      <c r="Q274" s="25"/>
      <c r="R274" s="124"/>
      <c r="S274" s="124"/>
      <c r="T274" s="124"/>
      <c r="U274" s="124"/>
      <c r="V274" s="10"/>
      <c r="W274" s="23"/>
      <c r="X274" s="23"/>
      <c r="Y274" s="23"/>
    </row>
    <row r="275" spans="1:26" ht="18" customHeight="1">
      <c r="A275" s="23"/>
      <c r="B275" s="146"/>
      <c r="C275" s="125"/>
      <c r="D275" s="3">
        <v>3</v>
      </c>
      <c r="E275" s="1" t="s">
        <v>68</v>
      </c>
      <c r="F275" s="115" t="s">
        <v>69</v>
      </c>
      <c r="G275" s="116"/>
      <c r="H275" s="115" t="s">
        <v>5</v>
      </c>
      <c r="I275" s="116"/>
      <c r="J275" s="152" t="s">
        <v>56</v>
      </c>
      <c r="K275" s="153"/>
      <c r="L275" s="152" t="s">
        <v>90</v>
      </c>
      <c r="M275" s="153"/>
      <c r="N275" s="72" t="s">
        <v>18</v>
      </c>
      <c r="O275" s="48">
        <v>8.7569999999999997</v>
      </c>
      <c r="P275" s="9">
        <v>3</v>
      </c>
      <c r="Q275" s="25"/>
      <c r="R275" s="124"/>
      <c r="S275" s="124"/>
      <c r="T275" s="124"/>
      <c r="U275" s="124"/>
      <c r="V275" s="10"/>
      <c r="W275" s="23"/>
      <c r="X275" s="23"/>
      <c r="Y275" s="23"/>
    </row>
    <row r="276" spans="1:26" ht="18" customHeight="1">
      <c r="A276" s="23"/>
      <c r="B276" s="146"/>
      <c r="C276" s="125"/>
      <c r="D276" s="3">
        <v>4</v>
      </c>
      <c r="E276" s="1" t="s">
        <v>72</v>
      </c>
      <c r="F276" s="115" t="s">
        <v>51</v>
      </c>
      <c r="G276" s="116"/>
      <c r="H276" s="115" t="s">
        <v>61</v>
      </c>
      <c r="I276" s="116"/>
      <c r="J276" s="152" t="s">
        <v>78</v>
      </c>
      <c r="K276" s="153"/>
      <c r="L276" s="152" t="s">
        <v>86</v>
      </c>
      <c r="M276" s="153"/>
      <c r="N276" s="72" t="s">
        <v>27</v>
      </c>
      <c r="O276" s="36">
        <v>8.843</v>
      </c>
      <c r="P276" s="6">
        <v>4</v>
      </c>
      <c r="Q276" s="25"/>
      <c r="R276" s="124"/>
      <c r="S276" s="124"/>
      <c r="T276" s="124"/>
      <c r="U276" s="124"/>
      <c r="V276" s="10"/>
      <c r="W276" s="23"/>
      <c r="X276" s="23"/>
      <c r="Y276" s="23"/>
    </row>
    <row r="277" spans="1:26" ht="18" customHeight="1">
      <c r="A277" s="23"/>
      <c r="B277" s="146"/>
      <c r="C277" s="125"/>
      <c r="D277" s="3">
        <v>5</v>
      </c>
      <c r="E277" s="1" t="s">
        <v>52</v>
      </c>
      <c r="F277" s="115" t="s">
        <v>64</v>
      </c>
      <c r="G277" s="116"/>
      <c r="H277" s="115" t="s">
        <v>2</v>
      </c>
      <c r="I277" s="116"/>
      <c r="J277" s="152" t="s">
        <v>92</v>
      </c>
      <c r="K277" s="153"/>
      <c r="L277" s="152" t="s">
        <v>90</v>
      </c>
      <c r="M277" s="153"/>
      <c r="N277" s="72" t="s">
        <v>18</v>
      </c>
      <c r="O277" s="36">
        <v>8.9390000000000001</v>
      </c>
      <c r="P277" s="6">
        <v>5</v>
      </c>
      <c r="Q277" s="25"/>
      <c r="R277" s="124"/>
      <c r="S277" s="124"/>
      <c r="T277" s="124"/>
      <c r="U277" s="124"/>
      <c r="V277" s="10"/>
      <c r="W277" s="23"/>
      <c r="X277" s="23"/>
      <c r="Y277" s="23"/>
    </row>
    <row r="278" spans="1:26" ht="18" customHeight="1">
      <c r="A278" s="23"/>
      <c r="B278" s="146"/>
      <c r="C278" s="125"/>
      <c r="D278" s="3">
        <v>6</v>
      </c>
      <c r="E278" s="1" t="s">
        <v>73</v>
      </c>
      <c r="F278" s="115" t="s">
        <v>49</v>
      </c>
      <c r="G278" s="116"/>
      <c r="H278" s="115" t="s">
        <v>51</v>
      </c>
      <c r="I278" s="116"/>
      <c r="J278" s="152" t="s">
        <v>78</v>
      </c>
      <c r="K278" s="153"/>
      <c r="L278" s="152" t="s">
        <v>86</v>
      </c>
      <c r="M278" s="153"/>
      <c r="N278" s="72" t="s">
        <v>27</v>
      </c>
      <c r="O278" s="63">
        <v>9.0090000000000003</v>
      </c>
      <c r="P278" s="6">
        <v>6</v>
      </c>
      <c r="Q278" s="25"/>
      <c r="R278" s="124"/>
      <c r="S278" s="124"/>
      <c r="T278" s="124"/>
      <c r="U278" s="124"/>
      <c r="V278" s="10"/>
      <c r="W278" s="23"/>
      <c r="X278" s="23"/>
      <c r="Y278" s="23"/>
    </row>
    <row r="279" spans="1:26" ht="18" customHeight="1">
      <c r="A279" s="23"/>
      <c r="B279" s="146"/>
      <c r="C279" s="125"/>
      <c r="D279" s="3">
        <v>7</v>
      </c>
      <c r="E279" s="1" t="s">
        <v>74</v>
      </c>
      <c r="F279" s="115" t="s">
        <v>61</v>
      </c>
      <c r="G279" s="116"/>
      <c r="H279" s="115" t="s">
        <v>60</v>
      </c>
      <c r="I279" s="116"/>
      <c r="J279" s="152" t="s">
        <v>76</v>
      </c>
      <c r="K279" s="153"/>
      <c r="L279" s="152" t="s">
        <v>89</v>
      </c>
      <c r="M279" s="153"/>
      <c r="N279" s="72" t="s">
        <v>27</v>
      </c>
      <c r="O279" s="63">
        <v>9.032</v>
      </c>
      <c r="P279" s="6">
        <v>7</v>
      </c>
      <c r="Q279" s="25"/>
      <c r="R279" s="124"/>
      <c r="S279" s="124"/>
      <c r="T279" s="124"/>
      <c r="U279" s="124"/>
      <c r="V279" s="10"/>
      <c r="W279" s="23"/>
      <c r="X279" s="23"/>
      <c r="Y279" s="23"/>
    </row>
    <row r="280" spans="1:26" ht="18" customHeight="1">
      <c r="A280" s="23"/>
      <c r="B280" s="146"/>
      <c r="C280" s="125"/>
      <c r="D280" s="3">
        <v>8</v>
      </c>
      <c r="E280" s="1" t="s">
        <v>80</v>
      </c>
      <c r="F280" s="115" t="s">
        <v>48</v>
      </c>
      <c r="G280" s="116"/>
      <c r="H280" s="115" t="s">
        <v>65</v>
      </c>
      <c r="I280" s="116"/>
      <c r="J280" s="152" t="s">
        <v>43</v>
      </c>
      <c r="K280" s="153"/>
      <c r="L280" s="152" t="s">
        <v>55</v>
      </c>
      <c r="M280" s="153"/>
      <c r="N280" s="72" t="s">
        <v>18</v>
      </c>
      <c r="O280" s="63">
        <v>9.0549999999999997</v>
      </c>
      <c r="P280" s="6">
        <v>8</v>
      </c>
      <c r="Q280" s="25"/>
      <c r="R280" s="124"/>
      <c r="S280" s="124"/>
      <c r="T280" s="124"/>
      <c r="U280" s="124"/>
      <c r="V280" s="10"/>
      <c r="W280" s="23"/>
      <c r="X280" s="23"/>
      <c r="Y280" s="23"/>
    </row>
    <row r="281" spans="1:26" ht="18" customHeight="1">
      <c r="A281" s="23"/>
      <c r="B281" s="146"/>
      <c r="C281" s="125"/>
      <c r="D281" s="3">
        <v>9</v>
      </c>
      <c r="E281" s="1" t="s">
        <v>53</v>
      </c>
      <c r="F281" s="115" t="s">
        <v>2</v>
      </c>
      <c r="G281" s="116"/>
      <c r="H281" s="115" t="s">
        <v>54</v>
      </c>
      <c r="I281" s="116"/>
      <c r="J281" s="152" t="s">
        <v>43</v>
      </c>
      <c r="K281" s="153"/>
      <c r="L281" s="152" t="s">
        <v>55</v>
      </c>
      <c r="M281" s="153"/>
      <c r="N281" s="72" t="s">
        <v>18</v>
      </c>
      <c r="O281" s="63">
        <v>9.3420000000000005</v>
      </c>
      <c r="P281" s="6">
        <v>9</v>
      </c>
      <c r="Q281" s="25"/>
      <c r="R281" s="124"/>
      <c r="S281" s="124"/>
      <c r="T281" s="124"/>
      <c r="U281" s="124"/>
      <c r="V281" s="10"/>
      <c r="W281" s="23"/>
      <c r="X281" s="23"/>
      <c r="Y281" s="23"/>
    </row>
    <row r="282" spans="1:26" ht="18" customHeight="1">
      <c r="A282" s="23"/>
      <c r="B282" s="146"/>
      <c r="C282" s="125"/>
      <c r="D282" s="3">
        <v>10</v>
      </c>
      <c r="E282" s="1" t="s">
        <v>85</v>
      </c>
      <c r="F282" s="115" t="s">
        <v>75</v>
      </c>
      <c r="G282" s="116"/>
      <c r="H282" s="115" t="s">
        <v>49</v>
      </c>
      <c r="I282" s="116"/>
      <c r="J282" s="152" t="s">
        <v>82</v>
      </c>
      <c r="K282" s="153"/>
      <c r="L282" s="152" t="s">
        <v>83</v>
      </c>
      <c r="M282" s="153"/>
      <c r="N282" s="72" t="s">
        <v>18</v>
      </c>
      <c r="O282" s="63">
        <v>9.4619999999999997</v>
      </c>
      <c r="P282" s="6">
        <v>10</v>
      </c>
      <c r="Q282" s="25"/>
      <c r="R282" s="124"/>
      <c r="S282" s="124"/>
      <c r="T282" s="124"/>
      <c r="U282" s="124"/>
      <c r="V282" s="10"/>
      <c r="W282" s="23"/>
      <c r="X282" s="23"/>
      <c r="Y282" s="23"/>
    </row>
    <row r="283" spans="1:26" s="28" customFormat="1" ht="9.9499999999999993" customHeight="1">
      <c r="A283" s="10"/>
      <c r="B283" s="146"/>
      <c r="C283" s="125"/>
      <c r="D283" s="10"/>
      <c r="E283" s="10"/>
      <c r="F283" s="10"/>
      <c r="G283" s="10"/>
      <c r="H283" s="10"/>
      <c r="I283" s="10"/>
      <c r="J283" s="10"/>
      <c r="K283" s="10"/>
      <c r="L283" s="10"/>
      <c r="M283" s="10"/>
      <c r="N283" s="10"/>
      <c r="O283" s="10"/>
      <c r="P283" s="10"/>
      <c r="Q283" s="10"/>
      <c r="R283" s="10"/>
      <c r="S283" s="10"/>
      <c r="T283" s="10"/>
      <c r="U283" s="10"/>
      <c r="V283" s="10"/>
      <c r="W283" s="23"/>
      <c r="X283" s="23"/>
      <c r="Y283" s="23"/>
      <c r="Z283" s="2"/>
    </row>
    <row r="284" spans="1:26" ht="21" customHeight="1">
      <c r="A284" s="23"/>
      <c r="B284" s="146"/>
      <c r="C284" s="125"/>
      <c r="D284" s="117" t="s">
        <v>26</v>
      </c>
      <c r="E284" s="117"/>
      <c r="F284" s="117"/>
      <c r="G284" s="117"/>
      <c r="H284" s="117"/>
      <c r="I284" s="117"/>
      <c r="J284" s="117"/>
      <c r="K284" s="117"/>
      <c r="L284" s="117"/>
      <c r="M284" s="117"/>
      <c r="N284" s="117"/>
      <c r="O284" s="117"/>
      <c r="P284" s="117"/>
      <c r="Q284" s="117"/>
      <c r="R284" s="117"/>
      <c r="S284" s="117"/>
      <c r="T284" s="23"/>
      <c r="U284" s="23"/>
      <c r="V284" s="23"/>
      <c r="W284" s="23"/>
      <c r="X284" s="23"/>
      <c r="Y284" s="23"/>
    </row>
    <row r="285" spans="1:26" ht="21" customHeight="1">
      <c r="A285" s="23"/>
      <c r="B285" s="146"/>
      <c r="C285" s="125"/>
      <c r="D285" s="118" t="s">
        <v>1</v>
      </c>
      <c r="E285" s="119" t="s">
        <v>17</v>
      </c>
      <c r="F285" s="120" t="s">
        <v>44</v>
      </c>
      <c r="G285" s="122" t="s">
        <v>22</v>
      </c>
      <c r="H285" s="123" t="s">
        <v>19</v>
      </c>
      <c r="I285" s="123"/>
      <c r="J285" s="123"/>
      <c r="K285" s="123"/>
      <c r="L285" s="123"/>
      <c r="M285" s="123"/>
      <c r="N285" s="123" t="s">
        <v>20</v>
      </c>
      <c r="O285" s="123"/>
      <c r="P285" s="123"/>
      <c r="Q285" s="123"/>
      <c r="R285" s="123"/>
      <c r="S285" s="123"/>
      <c r="T285" s="23"/>
      <c r="U285" s="23"/>
      <c r="V285" s="23"/>
      <c r="W285" s="23"/>
      <c r="X285" s="23"/>
      <c r="Y285" s="23"/>
    </row>
    <row r="286" spans="1:26" ht="21" customHeight="1">
      <c r="A286" s="23"/>
      <c r="B286" s="146"/>
      <c r="C286" s="125"/>
      <c r="D286" s="118"/>
      <c r="E286" s="119"/>
      <c r="F286" s="121"/>
      <c r="G286" s="122"/>
      <c r="H286" s="35" t="s">
        <v>21</v>
      </c>
      <c r="I286" s="32">
        <v>1</v>
      </c>
      <c r="J286" s="29">
        <v>2</v>
      </c>
      <c r="K286" s="30">
        <v>3</v>
      </c>
      <c r="L286" s="31">
        <v>4</v>
      </c>
      <c r="M286" s="50">
        <v>5</v>
      </c>
      <c r="N286" s="35" t="s">
        <v>21</v>
      </c>
      <c r="O286" s="32">
        <v>1</v>
      </c>
      <c r="P286" s="29">
        <v>2</v>
      </c>
      <c r="Q286" s="30">
        <v>3</v>
      </c>
      <c r="R286" s="31">
        <v>4</v>
      </c>
      <c r="S286" s="50">
        <v>5</v>
      </c>
      <c r="T286" s="23"/>
      <c r="U286" s="23"/>
      <c r="V286" s="23"/>
      <c r="W286" s="23"/>
      <c r="X286" s="23"/>
      <c r="Y286" s="23"/>
    </row>
    <row r="287" spans="1:26" ht="18" customHeight="1">
      <c r="A287" s="23"/>
      <c r="B287" s="146"/>
      <c r="C287" s="125"/>
      <c r="D287" s="3">
        <v>1</v>
      </c>
      <c r="E287" s="1" t="s">
        <v>66</v>
      </c>
      <c r="F287" s="53">
        <f>G287/$G$287*100</f>
        <v>100</v>
      </c>
      <c r="G287" s="111">
        <f t="shared" ref="G287:G296" si="29">H287+N287</f>
        <v>405.04</v>
      </c>
      <c r="H287" s="66">
        <f t="shared" ref="H287:H296" si="30">SUM(I287:M287)</f>
        <v>202.55</v>
      </c>
      <c r="I287" s="59">
        <v>41</v>
      </c>
      <c r="J287" s="44">
        <v>40</v>
      </c>
      <c r="K287" s="59">
        <v>41</v>
      </c>
      <c r="L287" s="44">
        <v>40</v>
      </c>
      <c r="M287" s="59">
        <v>40.549999999999997</v>
      </c>
      <c r="N287" s="66">
        <f t="shared" ref="N287:N296" si="31">SUM(O287:S287)</f>
        <v>202.49</v>
      </c>
      <c r="O287" s="59">
        <v>41</v>
      </c>
      <c r="P287" s="44">
        <v>40</v>
      </c>
      <c r="Q287" s="59">
        <v>41</v>
      </c>
      <c r="R287" s="44">
        <v>40</v>
      </c>
      <c r="S287" s="44">
        <v>40.49</v>
      </c>
      <c r="T287" s="23"/>
      <c r="U287" s="23"/>
      <c r="V287" s="23"/>
      <c r="W287" s="23"/>
      <c r="X287" s="23"/>
      <c r="Y287" s="23"/>
    </row>
    <row r="288" spans="1:26" ht="18" customHeight="1">
      <c r="A288" s="23"/>
      <c r="B288" s="146"/>
      <c r="C288" s="125"/>
      <c r="D288" s="3">
        <v>2</v>
      </c>
      <c r="E288" s="1" t="s">
        <v>67</v>
      </c>
      <c r="F288" s="53">
        <f t="shared" ref="F288:F296" si="32">G288/$G$287*100</f>
        <v>99.217361248271772</v>
      </c>
      <c r="G288" s="111">
        <f t="shared" si="29"/>
        <v>401.87</v>
      </c>
      <c r="H288" s="67">
        <f t="shared" si="30"/>
        <v>200.05</v>
      </c>
      <c r="I288" s="44">
        <v>40</v>
      </c>
      <c r="J288" s="44">
        <v>40</v>
      </c>
      <c r="K288" s="59">
        <v>41.05</v>
      </c>
      <c r="L288" s="44">
        <v>40</v>
      </c>
      <c r="M288" s="45">
        <v>39</v>
      </c>
      <c r="N288" s="67">
        <f t="shared" si="31"/>
        <v>201.82</v>
      </c>
      <c r="O288" s="44">
        <v>40</v>
      </c>
      <c r="P288" s="59">
        <v>41</v>
      </c>
      <c r="Q288" s="59">
        <v>40.82</v>
      </c>
      <c r="R288" s="44">
        <v>40</v>
      </c>
      <c r="S288" s="44">
        <v>40</v>
      </c>
      <c r="T288" s="23"/>
      <c r="U288" s="23"/>
      <c r="V288" s="23"/>
      <c r="W288" s="23"/>
      <c r="X288" s="23"/>
      <c r="Y288" s="23"/>
    </row>
    <row r="289" spans="1:25" ht="18" customHeight="1">
      <c r="A289" s="23"/>
      <c r="B289" s="146"/>
      <c r="C289" s="125"/>
      <c r="D289" s="3">
        <v>3</v>
      </c>
      <c r="E289" s="1" t="s">
        <v>72</v>
      </c>
      <c r="F289" s="53">
        <f t="shared" si="32"/>
        <v>97.726150503653955</v>
      </c>
      <c r="G289" s="62">
        <f t="shared" si="29"/>
        <v>395.83</v>
      </c>
      <c r="H289" s="52">
        <f t="shared" si="30"/>
        <v>197.95</v>
      </c>
      <c r="I289" s="45">
        <v>39</v>
      </c>
      <c r="J289" s="44">
        <v>39.950000000000003</v>
      </c>
      <c r="K289" s="45">
        <v>39</v>
      </c>
      <c r="L289" s="44">
        <v>40</v>
      </c>
      <c r="M289" s="44">
        <v>40</v>
      </c>
      <c r="N289" s="52">
        <f t="shared" si="31"/>
        <v>197.88</v>
      </c>
      <c r="O289" s="46">
        <v>38</v>
      </c>
      <c r="P289" s="59">
        <v>40.880000000000003</v>
      </c>
      <c r="Q289" s="44">
        <v>40</v>
      </c>
      <c r="R289" s="44">
        <v>40</v>
      </c>
      <c r="S289" s="45">
        <v>39</v>
      </c>
      <c r="T289" s="23"/>
      <c r="U289" s="23"/>
      <c r="V289" s="23"/>
      <c r="W289" s="23"/>
      <c r="X289" s="23"/>
      <c r="Y289" s="23"/>
    </row>
    <row r="290" spans="1:25" ht="18" customHeight="1">
      <c r="A290" s="23"/>
      <c r="B290" s="146"/>
      <c r="C290" s="125"/>
      <c r="D290" s="3">
        <v>4</v>
      </c>
      <c r="E290" s="1" t="s">
        <v>52</v>
      </c>
      <c r="F290" s="53">
        <f t="shared" si="32"/>
        <v>96.05717953782343</v>
      </c>
      <c r="G290" s="62">
        <f t="shared" si="29"/>
        <v>389.07</v>
      </c>
      <c r="H290" s="42">
        <f t="shared" si="30"/>
        <v>194.23</v>
      </c>
      <c r="I290" s="45">
        <v>39</v>
      </c>
      <c r="J290" s="46">
        <v>38</v>
      </c>
      <c r="K290" s="44">
        <v>40</v>
      </c>
      <c r="L290" s="45">
        <v>39.229999999999997</v>
      </c>
      <c r="M290" s="46">
        <v>38</v>
      </c>
      <c r="N290" s="42">
        <f t="shared" si="31"/>
        <v>194.84</v>
      </c>
      <c r="O290" s="45">
        <v>39</v>
      </c>
      <c r="P290" s="46">
        <v>38</v>
      </c>
      <c r="Q290" s="45">
        <v>39</v>
      </c>
      <c r="R290" s="44">
        <v>39.840000000000003</v>
      </c>
      <c r="S290" s="45">
        <v>39</v>
      </c>
      <c r="T290" s="23"/>
      <c r="U290" s="23"/>
      <c r="V290" s="23"/>
      <c r="W290" s="23"/>
      <c r="X290" s="23"/>
      <c r="Y290" s="23"/>
    </row>
    <row r="291" spans="1:25" ht="18" customHeight="1">
      <c r="A291" s="23"/>
      <c r="B291" s="146"/>
      <c r="C291" s="125"/>
      <c r="D291" s="3">
        <v>5</v>
      </c>
      <c r="E291" s="1" t="s">
        <v>68</v>
      </c>
      <c r="F291" s="53">
        <f t="shared" si="32"/>
        <v>95.874481532688122</v>
      </c>
      <c r="G291" s="62">
        <f t="shared" si="29"/>
        <v>388.33</v>
      </c>
      <c r="H291" s="42">
        <f t="shared" si="30"/>
        <v>194.76</v>
      </c>
      <c r="I291" s="46">
        <v>37.76</v>
      </c>
      <c r="J291" s="44">
        <v>40</v>
      </c>
      <c r="K291" s="45">
        <v>39</v>
      </c>
      <c r="L291" s="45">
        <v>39</v>
      </c>
      <c r="M291" s="45">
        <v>39</v>
      </c>
      <c r="N291" s="42">
        <f t="shared" si="31"/>
        <v>193.57</v>
      </c>
      <c r="O291" s="44">
        <v>39.57</v>
      </c>
      <c r="P291" s="45">
        <v>39</v>
      </c>
      <c r="Q291" s="46">
        <v>38</v>
      </c>
      <c r="R291" s="45">
        <v>39</v>
      </c>
      <c r="S291" s="46">
        <v>38</v>
      </c>
      <c r="T291" s="23"/>
      <c r="U291" s="23"/>
      <c r="V291" s="23"/>
      <c r="W291" s="23"/>
      <c r="X291" s="23"/>
      <c r="Y291" s="23"/>
    </row>
    <row r="292" spans="1:25" ht="18" customHeight="1">
      <c r="A292" s="23"/>
      <c r="B292" s="146"/>
      <c r="C292" s="125"/>
      <c r="D292" s="3">
        <v>6</v>
      </c>
      <c r="E292" s="1" t="s">
        <v>74</v>
      </c>
      <c r="F292" s="53">
        <f t="shared" si="32"/>
        <v>94.506715386134701</v>
      </c>
      <c r="G292" s="62">
        <f t="shared" si="29"/>
        <v>382.79</v>
      </c>
      <c r="H292" s="42">
        <f t="shared" si="30"/>
        <v>191.36</v>
      </c>
      <c r="I292" s="46">
        <v>38</v>
      </c>
      <c r="J292" s="45">
        <v>39</v>
      </c>
      <c r="K292" s="46">
        <v>38</v>
      </c>
      <c r="L292" s="46">
        <v>38</v>
      </c>
      <c r="M292" s="46">
        <v>38.36</v>
      </c>
      <c r="N292" s="42">
        <f t="shared" si="31"/>
        <v>191.43</v>
      </c>
      <c r="O292" s="46">
        <v>38</v>
      </c>
      <c r="P292" s="45">
        <v>39</v>
      </c>
      <c r="Q292" s="45">
        <v>39</v>
      </c>
      <c r="R292" s="47">
        <v>37</v>
      </c>
      <c r="S292" s="46">
        <v>38.43</v>
      </c>
      <c r="T292" s="23"/>
      <c r="U292" s="23"/>
      <c r="V292" s="23"/>
      <c r="W292" s="23"/>
      <c r="X292" s="23"/>
      <c r="Y292" s="23"/>
    </row>
    <row r="293" spans="1:25" ht="18" customHeight="1">
      <c r="A293" s="23"/>
      <c r="B293" s="146"/>
      <c r="C293" s="125"/>
      <c r="D293" s="3">
        <v>7</v>
      </c>
      <c r="E293" s="1" t="s">
        <v>73</v>
      </c>
      <c r="F293" s="53">
        <f t="shared" si="32"/>
        <v>94.173414971360842</v>
      </c>
      <c r="G293" s="62">
        <f t="shared" si="29"/>
        <v>381.44</v>
      </c>
      <c r="H293" s="42">
        <f t="shared" si="30"/>
        <v>190.48</v>
      </c>
      <c r="I293" s="46">
        <v>38.479999999999997</v>
      </c>
      <c r="J293" s="46">
        <v>38</v>
      </c>
      <c r="K293" s="46">
        <v>38</v>
      </c>
      <c r="L293" s="46">
        <v>38</v>
      </c>
      <c r="M293" s="46">
        <v>38</v>
      </c>
      <c r="N293" s="42">
        <f t="shared" si="31"/>
        <v>190.96</v>
      </c>
      <c r="O293" s="46">
        <v>37.96</v>
      </c>
      <c r="P293" s="45">
        <v>39</v>
      </c>
      <c r="Q293" s="46">
        <v>38</v>
      </c>
      <c r="R293" s="46">
        <v>38</v>
      </c>
      <c r="S293" s="46">
        <v>38</v>
      </c>
      <c r="T293" s="23"/>
      <c r="U293" s="23"/>
      <c r="V293" s="23"/>
      <c r="W293" s="23"/>
      <c r="X293" s="23"/>
      <c r="Y293" s="23"/>
    </row>
    <row r="294" spans="1:25" ht="18" customHeight="1">
      <c r="A294" s="23"/>
      <c r="B294" s="146"/>
      <c r="C294" s="125"/>
      <c r="D294" s="3">
        <v>8</v>
      </c>
      <c r="E294" s="1" t="s">
        <v>85</v>
      </c>
      <c r="F294" s="53">
        <f t="shared" si="32"/>
        <v>93.761110013825785</v>
      </c>
      <c r="G294" s="62">
        <f t="shared" si="29"/>
        <v>379.77</v>
      </c>
      <c r="H294" s="42">
        <f t="shared" si="30"/>
        <v>187.36</v>
      </c>
      <c r="I294" s="47">
        <v>37</v>
      </c>
      <c r="J294" s="46">
        <v>38.36</v>
      </c>
      <c r="K294" s="46">
        <v>38</v>
      </c>
      <c r="L294" s="47">
        <v>37</v>
      </c>
      <c r="M294" s="47">
        <v>37</v>
      </c>
      <c r="N294" s="42">
        <f t="shared" si="31"/>
        <v>192.41</v>
      </c>
      <c r="O294" s="47">
        <v>37</v>
      </c>
      <c r="P294" s="45">
        <v>39.409999999999997</v>
      </c>
      <c r="Q294" s="45">
        <v>39</v>
      </c>
      <c r="R294" s="45">
        <v>39</v>
      </c>
      <c r="S294" s="46">
        <v>38</v>
      </c>
      <c r="T294" s="23"/>
      <c r="U294" s="23"/>
      <c r="V294" s="23"/>
      <c r="W294" s="23"/>
      <c r="X294" s="23"/>
      <c r="Y294" s="23"/>
    </row>
    <row r="295" spans="1:25" ht="18" customHeight="1">
      <c r="A295" s="23"/>
      <c r="B295" s="146"/>
      <c r="C295" s="125"/>
      <c r="D295" s="3">
        <v>9</v>
      </c>
      <c r="E295" s="1" t="s">
        <v>80</v>
      </c>
      <c r="F295" s="53">
        <f t="shared" si="32"/>
        <v>88.475212324708679</v>
      </c>
      <c r="G295" s="62">
        <f t="shared" si="29"/>
        <v>358.36</v>
      </c>
      <c r="H295" s="42">
        <f t="shared" si="30"/>
        <v>187.56</v>
      </c>
      <c r="I295" s="47">
        <v>37</v>
      </c>
      <c r="J295" s="43">
        <v>36</v>
      </c>
      <c r="K295" s="44">
        <v>39.56</v>
      </c>
      <c r="L295" s="47">
        <v>37</v>
      </c>
      <c r="M295" s="46">
        <v>38</v>
      </c>
      <c r="N295" s="42">
        <f t="shared" si="31"/>
        <v>170.8</v>
      </c>
      <c r="O295" s="71">
        <v>32</v>
      </c>
      <c r="P295" s="43">
        <v>36</v>
      </c>
      <c r="Q295" s="43">
        <v>35.799999999999997</v>
      </c>
      <c r="R295" s="43">
        <v>34</v>
      </c>
      <c r="S295" s="43">
        <v>33</v>
      </c>
      <c r="T295" s="23"/>
      <c r="U295" s="23"/>
      <c r="V295" s="23"/>
      <c r="W295" s="23"/>
      <c r="X295" s="23"/>
      <c r="Y295" s="23"/>
    </row>
    <row r="296" spans="1:25" ht="18" customHeight="1">
      <c r="A296" s="23"/>
      <c r="B296" s="146"/>
      <c r="C296" s="125"/>
      <c r="D296" s="3">
        <v>10</v>
      </c>
      <c r="E296" s="1" t="s">
        <v>53</v>
      </c>
      <c r="F296" s="53">
        <f t="shared" si="32"/>
        <v>80.742642701955347</v>
      </c>
      <c r="G296" s="62">
        <f t="shared" si="29"/>
        <v>327.03999999999996</v>
      </c>
      <c r="H296" s="42">
        <f t="shared" si="30"/>
        <v>171.07999999999998</v>
      </c>
      <c r="I296" s="43">
        <v>35</v>
      </c>
      <c r="J296" s="43">
        <v>36</v>
      </c>
      <c r="K296" s="43">
        <v>36</v>
      </c>
      <c r="L296" s="43">
        <v>31.08</v>
      </c>
      <c r="M296" s="43">
        <v>33</v>
      </c>
      <c r="N296" s="42">
        <f t="shared" si="31"/>
        <v>155.96</v>
      </c>
      <c r="O296" s="71">
        <v>31</v>
      </c>
      <c r="P296" s="43">
        <v>31</v>
      </c>
      <c r="Q296" s="43">
        <v>32</v>
      </c>
      <c r="R296" s="43">
        <v>30.96</v>
      </c>
      <c r="S296" s="43">
        <v>31</v>
      </c>
      <c r="T296" s="23"/>
      <c r="U296" s="23"/>
      <c r="V296" s="23"/>
      <c r="W296" s="23"/>
      <c r="X296" s="23"/>
      <c r="Y296" s="23"/>
    </row>
    <row r="297" spans="1:25" ht="9.9499999999999993"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row>
    <row r="298" spans="1:25" ht="18" customHeight="1">
      <c r="A298" s="61"/>
      <c r="B298" s="60"/>
      <c r="C298" s="61"/>
      <c r="D298" s="60"/>
      <c r="E298" s="61"/>
      <c r="F298" s="60"/>
      <c r="G298" s="61"/>
      <c r="H298" s="60"/>
      <c r="I298" s="61"/>
      <c r="J298" s="60"/>
      <c r="K298" s="61"/>
      <c r="L298" s="60"/>
      <c r="M298" s="61"/>
      <c r="N298" s="60"/>
      <c r="O298" s="61"/>
      <c r="P298" s="60"/>
      <c r="Q298" s="61"/>
      <c r="R298" s="60"/>
      <c r="S298" s="61"/>
      <c r="T298" s="60"/>
      <c r="U298" s="61"/>
      <c r="V298" s="23"/>
      <c r="W298" s="23"/>
      <c r="X298" s="23"/>
      <c r="Y298" s="23"/>
    </row>
    <row r="299" spans="1:25" ht="9.9499999999999993" customHeight="1">
      <c r="A299" s="23"/>
      <c r="B299" s="23"/>
      <c r="C299" s="23"/>
      <c r="D299" s="23"/>
      <c r="E299" s="23"/>
      <c r="F299" s="23"/>
      <c r="G299" s="23"/>
      <c r="H299" s="23"/>
      <c r="I299" s="23"/>
      <c r="J299" s="23"/>
      <c r="K299" s="23"/>
      <c r="L299" s="23"/>
      <c r="M299" s="23"/>
      <c r="N299" s="23"/>
      <c r="O299" s="23"/>
      <c r="P299" s="23"/>
      <c r="Q299" s="23"/>
      <c r="R299" s="23"/>
      <c r="S299" s="23"/>
      <c r="T299" s="23"/>
      <c r="U299" s="40"/>
      <c r="V299" s="23"/>
      <c r="W299" s="23"/>
      <c r="X299" s="23"/>
      <c r="Y299" s="23"/>
    </row>
    <row r="300" spans="1:25" ht="17.25" customHeight="1">
      <c r="A300" s="23"/>
      <c r="B300" s="155" t="s">
        <v>34</v>
      </c>
      <c r="C300" s="155"/>
      <c r="D300" s="155"/>
      <c r="E300" s="155"/>
      <c r="F300" s="157" t="s">
        <v>4</v>
      </c>
      <c r="G300" s="159" t="s">
        <v>106</v>
      </c>
      <c r="H300" s="159"/>
      <c r="I300" s="159"/>
      <c r="J300" s="159"/>
      <c r="K300" s="159"/>
      <c r="L300" s="159"/>
      <c r="M300" s="159"/>
      <c r="N300" s="159"/>
      <c r="O300" s="10"/>
      <c r="P300" s="23"/>
      <c r="Q300" s="23"/>
      <c r="R300" s="23"/>
      <c r="S300" s="23"/>
      <c r="T300" s="23"/>
      <c r="U300" s="40"/>
      <c r="V300" s="23"/>
      <c r="W300" s="23"/>
      <c r="X300" s="23"/>
      <c r="Y300" s="23"/>
    </row>
    <row r="301" spans="1:25" ht="27.75" customHeight="1">
      <c r="A301" s="23"/>
      <c r="B301" s="156"/>
      <c r="C301" s="156"/>
      <c r="D301" s="156"/>
      <c r="E301" s="156"/>
      <c r="F301" s="158"/>
      <c r="G301" s="11">
        <v>1</v>
      </c>
      <c r="H301" s="11">
        <v>2</v>
      </c>
      <c r="I301" s="11">
        <v>3</v>
      </c>
      <c r="J301" s="11">
        <v>4</v>
      </c>
      <c r="K301" s="11">
        <v>5</v>
      </c>
      <c r="L301" s="11">
        <v>6</v>
      </c>
      <c r="M301" s="11">
        <v>7</v>
      </c>
      <c r="N301" s="11">
        <v>8</v>
      </c>
      <c r="O301" s="10"/>
      <c r="P301" s="23"/>
      <c r="Q301" s="23"/>
      <c r="R301" s="23"/>
      <c r="S301" s="23"/>
      <c r="T301" s="23"/>
      <c r="U301" s="40"/>
      <c r="V301" s="23"/>
      <c r="W301" s="23"/>
      <c r="X301" s="23"/>
      <c r="Y301" s="23"/>
    </row>
    <row r="302" spans="1:25" ht="39.950000000000003" customHeight="1">
      <c r="A302" s="23"/>
      <c r="B302" s="149" t="s">
        <v>15</v>
      </c>
      <c r="C302" s="150"/>
      <c r="D302" s="151"/>
      <c r="E302" s="33"/>
      <c r="F302" s="58">
        <f>SUM(G302:N302)</f>
        <v>1582.88</v>
      </c>
      <c r="G302" s="51">
        <v>196.95</v>
      </c>
      <c r="H302" s="51">
        <v>196.02</v>
      </c>
      <c r="I302" s="51">
        <v>198.29</v>
      </c>
      <c r="J302" s="51">
        <v>199.2</v>
      </c>
      <c r="K302" s="51">
        <v>196.93</v>
      </c>
      <c r="L302" s="51">
        <v>197.05</v>
      </c>
      <c r="M302" s="51">
        <v>199.42</v>
      </c>
      <c r="N302" s="51">
        <v>199.02</v>
      </c>
      <c r="O302" s="10"/>
      <c r="P302" s="23"/>
      <c r="Q302" s="23"/>
      <c r="R302" s="51"/>
      <c r="S302" s="23"/>
      <c r="T302" s="23"/>
      <c r="U302" s="40"/>
      <c r="V302" s="23"/>
      <c r="W302" s="23"/>
      <c r="X302" s="23"/>
      <c r="Y302" s="23"/>
    </row>
    <row r="303" spans="1:25" ht="39.950000000000003" customHeight="1">
      <c r="A303" s="23"/>
      <c r="B303" s="149" t="s">
        <v>140</v>
      </c>
      <c r="C303" s="150"/>
      <c r="D303" s="151"/>
      <c r="E303" s="33"/>
      <c r="F303" s="58">
        <f>SUM(G303:N303)</f>
        <v>1140.2099999999998</v>
      </c>
      <c r="G303" s="6"/>
      <c r="H303" s="6"/>
      <c r="I303" s="52">
        <v>186.7</v>
      </c>
      <c r="J303" s="49">
        <v>191.87</v>
      </c>
      <c r="K303" s="49">
        <v>185.97</v>
      </c>
      <c r="L303" s="49">
        <v>189.8</v>
      </c>
      <c r="M303" s="52">
        <v>192.64</v>
      </c>
      <c r="N303" s="49">
        <v>193.23</v>
      </c>
      <c r="O303" s="10"/>
      <c r="P303" s="23"/>
      <c r="Q303" s="23"/>
      <c r="R303" s="49"/>
      <c r="S303" s="23"/>
      <c r="T303" s="23"/>
      <c r="U303" s="40"/>
      <c r="V303" s="23"/>
      <c r="W303" s="23"/>
      <c r="X303" s="23"/>
      <c r="Y303" s="23"/>
    </row>
    <row r="304" spans="1:25" ht="39.950000000000003" customHeight="1">
      <c r="A304" s="23"/>
      <c r="B304" s="149" t="s">
        <v>141</v>
      </c>
      <c r="C304" s="150"/>
      <c r="D304" s="151"/>
      <c r="E304" s="33"/>
      <c r="F304" s="58">
        <f>SUM(G304:N304)</f>
        <v>873.41</v>
      </c>
      <c r="G304" s="6"/>
      <c r="H304" s="6"/>
      <c r="I304" s="49">
        <v>194.56</v>
      </c>
      <c r="J304" s="52">
        <v>186.31</v>
      </c>
      <c r="K304" s="6">
        <v>99.27</v>
      </c>
      <c r="L304" s="6">
        <v>98.05</v>
      </c>
      <c r="M304" s="49">
        <v>196.81</v>
      </c>
      <c r="N304" s="6">
        <v>98.41</v>
      </c>
      <c r="O304" s="10"/>
      <c r="P304" s="23"/>
      <c r="Q304" s="23"/>
      <c r="R304" s="52"/>
      <c r="S304" s="23"/>
      <c r="T304" s="23"/>
      <c r="U304" s="40"/>
      <c r="V304" s="23"/>
      <c r="W304" s="23"/>
      <c r="X304" s="23"/>
      <c r="Y304" s="23"/>
    </row>
    <row r="305" spans="1:25" ht="39.950000000000003" customHeight="1">
      <c r="A305" s="23"/>
      <c r="B305" s="149" t="s">
        <v>13</v>
      </c>
      <c r="C305" s="150"/>
      <c r="D305" s="151"/>
      <c r="E305" s="33"/>
      <c r="F305" s="58">
        <f>SUM(G305:N305)</f>
        <v>686.81999999999994</v>
      </c>
      <c r="G305" s="49">
        <v>194.51</v>
      </c>
      <c r="H305" s="49">
        <v>192.31</v>
      </c>
      <c r="I305" s="99">
        <v>100</v>
      </c>
      <c r="J305" s="6"/>
      <c r="K305" s="52">
        <v>100</v>
      </c>
      <c r="L305" s="52">
        <v>100</v>
      </c>
      <c r="M305" s="6"/>
      <c r="N305" s="6"/>
      <c r="O305" s="10"/>
      <c r="P305" s="23"/>
      <c r="Q305" s="23"/>
      <c r="R305" s="6"/>
      <c r="S305" s="23"/>
      <c r="T305" s="23"/>
      <c r="U305" s="40"/>
      <c r="V305" s="23"/>
      <c r="W305" s="23"/>
      <c r="X305" s="23"/>
      <c r="Y305" s="23"/>
    </row>
    <row r="306" spans="1:25" ht="39.950000000000003" customHeight="1">
      <c r="A306" s="23"/>
      <c r="B306" s="149" t="s">
        <v>91</v>
      </c>
      <c r="C306" s="150"/>
      <c r="D306" s="151"/>
      <c r="E306" s="33"/>
      <c r="F306" s="58">
        <f>SUM(G306:N306)</f>
        <v>665.8</v>
      </c>
      <c r="G306" s="6">
        <v>88.48</v>
      </c>
      <c r="H306" s="6"/>
      <c r="I306" s="6">
        <v>94.28</v>
      </c>
      <c r="J306" s="6">
        <v>97.11</v>
      </c>
      <c r="K306" s="6">
        <v>97.31</v>
      </c>
      <c r="L306" s="6">
        <v>96.65</v>
      </c>
      <c r="M306" s="6">
        <v>96.16</v>
      </c>
      <c r="N306" s="6">
        <v>95.81</v>
      </c>
      <c r="O306" s="10"/>
      <c r="P306" s="23"/>
      <c r="Q306" s="23"/>
      <c r="R306" s="23"/>
      <c r="S306" s="23"/>
      <c r="T306" s="23"/>
      <c r="U306" s="40"/>
      <c r="V306" s="23"/>
      <c r="W306" s="23"/>
      <c r="X306" s="23"/>
      <c r="Y306" s="23"/>
    </row>
    <row r="307" spans="1:25" ht="39.950000000000003" customHeight="1">
      <c r="A307" s="23"/>
      <c r="B307" s="149" t="s">
        <v>142</v>
      </c>
      <c r="C307" s="150"/>
      <c r="D307" s="151"/>
      <c r="E307" s="33"/>
      <c r="F307" s="58">
        <f>SUM(G307:N307)</f>
        <v>570.04999999999995</v>
      </c>
      <c r="G307" s="6"/>
      <c r="H307" s="6"/>
      <c r="I307" s="6">
        <v>93.43</v>
      </c>
      <c r="J307" s="6">
        <v>93.76</v>
      </c>
      <c r="K307" s="6">
        <v>96.89</v>
      </c>
      <c r="L307" s="6">
        <v>95.07</v>
      </c>
      <c r="M307" s="6">
        <v>95.83</v>
      </c>
      <c r="N307" s="6">
        <v>95.07</v>
      </c>
      <c r="O307" s="10"/>
      <c r="P307" s="23"/>
      <c r="Q307" s="23"/>
      <c r="R307" s="23"/>
      <c r="S307" s="23"/>
      <c r="T307" s="23"/>
      <c r="U307" s="40"/>
      <c r="V307" s="23"/>
      <c r="W307" s="23"/>
      <c r="X307" s="23"/>
      <c r="Y307" s="23"/>
    </row>
    <row r="308" spans="1:25" ht="39.950000000000003" customHeight="1">
      <c r="A308" s="23"/>
      <c r="B308" s="149" t="s">
        <v>57</v>
      </c>
      <c r="C308" s="150"/>
      <c r="D308" s="151"/>
      <c r="E308" s="33"/>
      <c r="F308" s="58">
        <f>SUM(G308:N308)</f>
        <v>555.45000000000005</v>
      </c>
      <c r="G308" s="6">
        <v>95.87</v>
      </c>
      <c r="H308" s="99">
        <v>94.1</v>
      </c>
      <c r="I308" s="6">
        <v>183.05</v>
      </c>
      <c r="J308" s="6">
        <v>182.43</v>
      </c>
      <c r="K308" s="6"/>
      <c r="L308" s="6"/>
      <c r="M308" s="6"/>
      <c r="N308" s="6"/>
      <c r="O308" s="10"/>
      <c r="P308" s="23"/>
      <c r="Q308" s="23"/>
      <c r="R308" s="23"/>
      <c r="S308" s="23"/>
      <c r="T308" s="23"/>
      <c r="U308" s="40"/>
      <c r="V308" s="23"/>
      <c r="W308" s="23"/>
      <c r="X308" s="23"/>
      <c r="Y308" s="23"/>
    </row>
    <row r="309" spans="1:25" ht="39.950000000000003" customHeight="1">
      <c r="A309" s="23"/>
      <c r="B309" s="149" t="s">
        <v>14</v>
      </c>
      <c r="C309" s="150"/>
      <c r="D309" s="151"/>
      <c r="E309" s="33"/>
      <c r="F309" s="58">
        <f>SUM(G309:N309)</f>
        <v>338.33000000000004</v>
      </c>
      <c r="G309" s="52">
        <v>169.22</v>
      </c>
      <c r="H309" s="52">
        <v>169.11</v>
      </c>
      <c r="I309" s="6"/>
      <c r="J309" s="6"/>
      <c r="K309" s="6"/>
      <c r="L309" s="6"/>
      <c r="M309" s="6"/>
      <c r="N309" s="6"/>
      <c r="O309" s="10"/>
      <c r="P309" s="23"/>
      <c r="Q309" s="23"/>
      <c r="R309" s="23"/>
      <c r="S309" s="23"/>
      <c r="T309" s="23"/>
      <c r="U309" s="40"/>
      <c r="V309" s="23"/>
      <c r="W309" s="23"/>
      <c r="X309" s="23"/>
      <c r="Y309" s="23"/>
    </row>
    <row r="310" spans="1:25" ht="39.950000000000003" customHeight="1">
      <c r="A310" s="23"/>
      <c r="B310" s="149" t="s">
        <v>63</v>
      </c>
      <c r="C310" s="150"/>
      <c r="D310" s="151"/>
      <c r="E310" s="33"/>
      <c r="F310" s="58">
        <f>SUM(G310:N310)</f>
        <v>176.76999999999998</v>
      </c>
      <c r="G310" s="6">
        <v>96.06</v>
      </c>
      <c r="H310" s="6">
        <v>80.709999999999994</v>
      </c>
      <c r="I310" s="6"/>
      <c r="J310" s="6"/>
      <c r="K310" s="6"/>
      <c r="L310" s="6"/>
      <c r="M310" s="6"/>
      <c r="N310" s="6"/>
      <c r="O310" s="10"/>
      <c r="P310" s="23"/>
      <c r="Q310" s="23"/>
      <c r="R310" s="23"/>
      <c r="S310" s="23"/>
      <c r="T310" s="23"/>
      <c r="U310" s="40"/>
      <c r="V310" s="23"/>
      <c r="W310" s="23"/>
      <c r="X310" s="23"/>
      <c r="Y310" s="23"/>
    </row>
    <row r="311" spans="1:25" ht="39.950000000000003" customHeight="1">
      <c r="A311" s="23"/>
      <c r="B311" s="149" t="s">
        <v>188</v>
      </c>
      <c r="C311" s="150"/>
      <c r="D311" s="151"/>
      <c r="E311" s="33"/>
      <c r="F311" s="58">
        <f>SUM(G311:N311)</f>
        <v>98.63</v>
      </c>
      <c r="G311" s="6"/>
      <c r="H311" s="6"/>
      <c r="I311" s="6"/>
      <c r="J311" s="6"/>
      <c r="K311" s="6"/>
      <c r="L311" s="6"/>
      <c r="M311" s="6"/>
      <c r="N311" s="52">
        <v>98.63</v>
      </c>
      <c r="O311" s="10"/>
      <c r="P311" s="23"/>
      <c r="Q311" s="23"/>
      <c r="R311" s="23"/>
      <c r="S311" s="23"/>
      <c r="T311" s="23"/>
      <c r="U311" s="40"/>
      <c r="V311" s="23"/>
      <c r="W311" s="23"/>
      <c r="X311" s="23"/>
      <c r="Y311" s="23"/>
    </row>
    <row r="312" spans="1:25" ht="16.5" customHeight="1">
      <c r="A312" s="23"/>
      <c r="B312" s="23"/>
      <c r="C312" s="10"/>
      <c r="D312" s="10"/>
      <c r="E312" s="10"/>
      <c r="F312" s="23"/>
      <c r="G312" s="10"/>
      <c r="H312" s="10"/>
      <c r="I312" s="27"/>
      <c r="J312" s="27"/>
      <c r="K312" s="10"/>
      <c r="L312" s="10"/>
      <c r="M312" s="10"/>
      <c r="N312" s="10"/>
      <c r="O312" s="10"/>
      <c r="P312" s="23"/>
      <c r="Q312" s="23"/>
      <c r="R312" s="23"/>
      <c r="S312" s="23"/>
      <c r="T312" s="23"/>
      <c r="U312" s="40"/>
      <c r="V312" s="23"/>
      <c r="W312" s="23"/>
      <c r="X312" s="23"/>
      <c r="Y312" s="23"/>
    </row>
    <row r="313" spans="1:25" ht="18" customHeight="1">
      <c r="A313" s="23"/>
      <c r="B313" s="160" t="s">
        <v>99</v>
      </c>
      <c r="C313" s="160"/>
      <c r="D313" s="160"/>
      <c r="E313" s="160"/>
      <c r="F313" s="23"/>
      <c r="G313" s="124" t="s">
        <v>95</v>
      </c>
      <c r="H313" s="124"/>
      <c r="I313" s="124"/>
      <c r="J313" s="124"/>
      <c r="K313" s="10"/>
      <c r="L313" s="160" t="s">
        <v>47</v>
      </c>
      <c r="M313" s="160"/>
      <c r="N313" s="160"/>
      <c r="O313" s="160"/>
      <c r="P313" s="23"/>
      <c r="Q313" s="124" t="s">
        <v>105</v>
      </c>
      <c r="R313" s="124"/>
      <c r="S313" s="124"/>
      <c r="T313" s="124"/>
      <c r="U313" s="23"/>
      <c r="V313" s="23"/>
      <c r="W313" s="23"/>
      <c r="X313" s="23"/>
      <c r="Y313" s="23"/>
    </row>
    <row r="314" spans="1:25" ht="18" customHeight="1">
      <c r="A314" s="23"/>
      <c r="B314" s="160"/>
      <c r="C314" s="160"/>
      <c r="D314" s="160"/>
      <c r="E314" s="160"/>
      <c r="F314" s="23"/>
      <c r="G314" s="124"/>
      <c r="H314" s="124"/>
      <c r="I314" s="124"/>
      <c r="J314" s="124"/>
      <c r="K314" s="10"/>
      <c r="L314" s="160"/>
      <c r="M314" s="160"/>
      <c r="N314" s="160"/>
      <c r="O314" s="160"/>
      <c r="P314" s="23"/>
      <c r="Q314" s="124"/>
      <c r="R314" s="124"/>
      <c r="S314" s="124"/>
      <c r="T314" s="124"/>
      <c r="U314" s="23"/>
      <c r="V314" s="23"/>
      <c r="W314" s="23"/>
      <c r="X314" s="23"/>
      <c r="Y314" s="23"/>
    </row>
    <row r="315" spans="1:25" ht="18" customHeight="1">
      <c r="A315" s="23"/>
      <c r="B315" s="160"/>
      <c r="C315" s="160"/>
      <c r="D315" s="160"/>
      <c r="E315" s="160"/>
      <c r="F315" s="23"/>
      <c r="G315" s="124"/>
      <c r="H315" s="124"/>
      <c r="I315" s="124"/>
      <c r="J315" s="124"/>
      <c r="K315" s="10"/>
      <c r="L315" s="160"/>
      <c r="M315" s="160"/>
      <c r="N315" s="160"/>
      <c r="O315" s="160"/>
      <c r="P315" s="23"/>
      <c r="Q315" s="124"/>
      <c r="R315" s="124"/>
      <c r="S315" s="124"/>
      <c r="T315" s="124"/>
      <c r="U315" s="23"/>
      <c r="V315" s="23"/>
      <c r="W315" s="23"/>
      <c r="X315" s="23"/>
      <c r="Y315" s="23"/>
    </row>
    <row r="316" spans="1:25" ht="18" customHeight="1">
      <c r="A316" s="23"/>
      <c r="B316" s="160"/>
      <c r="C316" s="160"/>
      <c r="D316" s="160"/>
      <c r="E316" s="160"/>
      <c r="F316" s="23"/>
      <c r="G316" s="124"/>
      <c r="H316" s="124"/>
      <c r="I316" s="124"/>
      <c r="J316" s="124"/>
      <c r="K316" s="10"/>
      <c r="L316" s="160"/>
      <c r="M316" s="160"/>
      <c r="N316" s="160"/>
      <c r="O316" s="160"/>
      <c r="P316" s="23"/>
      <c r="Q316" s="124"/>
      <c r="R316" s="124"/>
      <c r="S316" s="124"/>
      <c r="T316" s="124"/>
      <c r="U316" s="23"/>
      <c r="V316" s="23"/>
      <c r="W316" s="23"/>
      <c r="X316" s="23"/>
      <c r="Y316" s="23"/>
    </row>
    <row r="317" spans="1:25" ht="18" customHeight="1">
      <c r="A317" s="23"/>
      <c r="B317" s="160"/>
      <c r="C317" s="160"/>
      <c r="D317" s="160"/>
      <c r="E317" s="160"/>
      <c r="F317" s="23"/>
      <c r="G317" s="124"/>
      <c r="H317" s="124"/>
      <c r="I317" s="124"/>
      <c r="J317" s="124"/>
      <c r="K317" s="10"/>
      <c r="L317" s="160"/>
      <c r="M317" s="160"/>
      <c r="N317" s="160"/>
      <c r="O317" s="160"/>
      <c r="P317" s="23"/>
      <c r="Q317" s="124"/>
      <c r="R317" s="124"/>
      <c r="S317" s="124"/>
      <c r="T317" s="124"/>
      <c r="U317" s="23"/>
      <c r="V317" s="23"/>
      <c r="W317" s="23"/>
      <c r="X317" s="23"/>
      <c r="Y317" s="23"/>
    </row>
    <row r="318" spans="1:25" ht="18" customHeight="1">
      <c r="A318" s="23"/>
      <c r="B318" s="160"/>
      <c r="C318" s="160"/>
      <c r="D318" s="160"/>
      <c r="E318" s="160"/>
      <c r="F318" s="23"/>
      <c r="G318" s="124"/>
      <c r="H318" s="124"/>
      <c r="I318" s="124"/>
      <c r="J318" s="124"/>
      <c r="K318" s="10"/>
      <c r="L318" s="160"/>
      <c r="M318" s="160"/>
      <c r="N318" s="160"/>
      <c r="O318" s="160"/>
      <c r="P318" s="23"/>
      <c r="Q318" s="124"/>
      <c r="R318" s="124"/>
      <c r="S318" s="124"/>
      <c r="T318" s="124"/>
      <c r="U318" s="23"/>
      <c r="V318" s="23"/>
      <c r="W318" s="23"/>
      <c r="X318" s="23"/>
      <c r="Y318" s="23"/>
    </row>
    <row r="319" spans="1:25" ht="18" customHeight="1">
      <c r="A319" s="23"/>
      <c r="B319" s="160"/>
      <c r="C319" s="160"/>
      <c r="D319" s="160"/>
      <c r="E319" s="160"/>
      <c r="F319" s="23"/>
      <c r="G319" s="124"/>
      <c r="H319" s="124"/>
      <c r="I319" s="124"/>
      <c r="J319" s="124"/>
      <c r="K319" s="10"/>
      <c r="L319" s="160"/>
      <c r="M319" s="160"/>
      <c r="N319" s="160"/>
      <c r="O319" s="160"/>
      <c r="P319" s="23"/>
      <c r="Q319" s="124"/>
      <c r="R319" s="124"/>
      <c r="S319" s="124"/>
      <c r="T319" s="124"/>
      <c r="U319" s="23"/>
      <c r="V319" s="23"/>
      <c r="W319" s="23"/>
      <c r="X319" s="23"/>
      <c r="Y319" s="23"/>
    </row>
    <row r="320" spans="1:25" ht="18" customHeight="1">
      <c r="A320" s="23"/>
      <c r="B320" s="23"/>
      <c r="C320" s="23"/>
      <c r="D320" s="23"/>
      <c r="E320" s="23"/>
      <c r="F320" s="23"/>
      <c r="G320" s="23"/>
      <c r="H320" s="23"/>
      <c r="I320" s="23"/>
      <c r="J320" s="23"/>
      <c r="K320" s="10"/>
      <c r="L320" s="23"/>
      <c r="M320" s="23"/>
      <c r="N320" s="23"/>
      <c r="O320" s="23"/>
      <c r="P320" s="23"/>
      <c r="Q320" s="23"/>
      <c r="R320" s="23"/>
      <c r="S320" s="23"/>
      <c r="T320" s="23"/>
      <c r="U320" s="23"/>
      <c r="V320" s="23"/>
      <c r="W320" s="23"/>
      <c r="X320" s="23"/>
      <c r="Y320" s="23"/>
    </row>
    <row r="321" spans="1:25" ht="18" customHeight="1">
      <c r="A321" s="23"/>
      <c r="B321" s="160" t="s">
        <v>36</v>
      </c>
      <c r="C321" s="160"/>
      <c r="D321" s="160"/>
      <c r="E321" s="160"/>
      <c r="F321" s="23"/>
      <c r="G321" s="161" t="s">
        <v>35</v>
      </c>
      <c r="H321" s="161"/>
      <c r="I321" s="161"/>
      <c r="J321" s="161"/>
      <c r="K321" s="10"/>
      <c r="L321" s="124" t="s">
        <v>101</v>
      </c>
      <c r="M321" s="124"/>
      <c r="N321" s="124"/>
      <c r="O321" s="124"/>
      <c r="P321" s="23"/>
      <c r="Q321" s="23"/>
      <c r="R321" s="23"/>
      <c r="S321" s="23"/>
      <c r="T321" s="23"/>
      <c r="U321" s="23"/>
      <c r="V321" s="23"/>
      <c r="W321" s="23"/>
      <c r="X321" s="23"/>
      <c r="Y321" s="23"/>
    </row>
    <row r="322" spans="1:25" ht="18" customHeight="1">
      <c r="A322" s="23"/>
      <c r="B322" s="160"/>
      <c r="C322" s="160"/>
      <c r="D322" s="160"/>
      <c r="E322" s="160"/>
      <c r="F322" s="23"/>
      <c r="G322" s="161"/>
      <c r="H322" s="161"/>
      <c r="I322" s="161"/>
      <c r="J322" s="161"/>
      <c r="K322" s="10"/>
      <c r="L322" s="124"/>
      <c r="M322" s="124"/>
      <c r="N322" s="124"/>
      <c r="O322" s="124"/>
      <c r="P322" s="23"/>
      <c r="Q322" s="23"/>
      <c r="R322" s="23"/>
      <c r="S322" s="23"/>
      <c r="T322" s="23"/>
      <c r="U322" s="23"/>
      <c r="V322" s="23"/>
      <c r="W322" s="23"/>
      <c r="X322" s="23"/>
      <c r="Y322" s="23"/>
    </row>
    <row r="323" spans="1:25" ht="18" customHeight="1">
      <c r="A323" s="23"/>
      <c r="B323" s="160"/>
      <c r="C323" s="160"/>
      <c r="D323" s="160"/>
      <c r="E323" s="160"/>
      <c r="F323" s="23"/>
      <c r="G323" s="161"/>
      <c r="H323" s="161"/>
      <c r="I323" s="161"/>
      <c r="J323" s="161"/>
      <c r="K323" s="10"/>
      <c r="L323" s="124"/>
      <c r="M323" s="124"/>
      <c r="N323" s="124"/>
      <c r="O323" s="124"/>
      <c r="P323" s="23"/>
      <c r="Q323" s="23"/>
      <c r="R323" s="23"/>
      <c r="S323" s="23"/>
      <c r="T323" s="23"/>
      <c r="U323" s="23"/>
      <c r="V323" s="23"/>
      <c r="W323" s="23"/>
      <c r="X323" s="23"/>
      <c r="Y323" s="23"/>
    </row>
    <row r="324" spans="1:25" ht="18" customHeight="1">
      <c r="A324" s="23"/>
      <c r="B324" s="160"/>
      <c r="C324" s="160"/>
      <c r="D324" s="160"/>
      <c r="E324" s="160"/>
      <c r="F324" s="23"/>
      <c r="G324" s="161"/>
      <c r="H324" s="161"/>
      <c r="I324" s="161"/>
      <c r="J324" s="161"/>
      <c r="K324" s="10"/>
      <c r="L324" s="124"/>
      <c r="M324" s="124"/>
      <c r="N324" s="124"/>
      <c r="O324" s="124"/>
      <c r="P324" s="23"/>
      <c r="Q324" s="23"/>
      <c r="R324" s="23"/>
      <c r="S324" s="23"/>
      <c r="T324" s="23"/>
      <c r="U324" s="23"/>
      <c r="V324" s="23"/>
      <c r="W324" s="23"/>
      <c r="X324" s="23"/>
      <c r="Y324" s="23"/>
    </row>
    <row r="325" spans="1:25" ht="18" customHeight="1">
      <c r="A325" s="23"/>
      <c r="B325" s="160"/>
      <c r="C325" s="160"/>
      <c r="D325" s="160"/>
      <c r="E325" s="160"/>
      <c r="F325" s="23"/>
      <c r="G325" s="161"/>
      <c r="H325" s="161"/>
      <c r="I325" s="161"/>
      <c r="J325" s="161"/>
      <c r="K325" s="10"/>
      <c r="L325" s="124"/>
      <c r="M325" s="124"/>
      <c r="N325" s="124"/>
      <c r="O325" s="124"/>
      <c r="P325" s="23"/>
      <c r="Q325" s="23"/>
      <c r="R325" s="23"/>
      <c r="S325" s="23"/>
      <c r="T325" s="23"/>
      <c r="U325" s="23"/>
      <c r="V325" s="23"/>
      <c r="W325" s="23"/>
      <c r="X325" s="23"/>
      <c r="Y325" s="23"/>
    </row>
    <row r="326" spans="1:25" ht="18" customHeight="1">
      <c r="A326" s="23"/>
      <c r="B326" s="160"/>
      <c r="C326" s="160"/>
      <c r="D326" s="160"/>
      <c r="E326" s="160"/>
      <c r="F326" s="23"/>
      <c r="G326" s="161"/>
      <c r="H326" s="161"/>
      <c r="I326" s="161"/>
      <c r="J326" s="161"/>
      <c r="K326" s="10"/>
      <c r="L326" s="124"/>
      <c r="M326" s="124"/>
      <c r="N326" s="124"/>
      <c r="O326" s="124"/>
      <c r="P326" s="23"/>
      <c r="Q326" s="23"/>
      <c r="R326" s="23"/>
      <c r="S326" s="23"/>
      <c r="T326" s="23"/>
      <c r="U326" s="23"/>
      <c r="V326" s="23"/>
      <c r="W326" s="23"/>
      <c r="X326" s="23"/>
      <c r="Y326" s="23"/>
    </row>
    <row r="327" spans="1:25" ht="18" customHeight="1">
      <c r="A327" s="23"/>
      <c r="B327" s="160"/>
      <c r="C327" s="160"/>
      <c r="D327" s="160"/>
      <c r="E327" s="160"/>
      <c r="F327" s="23"/>
      <c r="G327" s="161"/>
      <c r="H327" s="161"/>
      <c r="I327" s="161"/>
      <c r="J327" s="161"/>
      <c r="K327" s="10"/>
      <c r="L327" s="124"/>
      <c r="M327" s="124"/>
      <c r="N327" s="124"/>
      <c r="O327" s="124"/>
      <c r="P327" s="23"/>
      <c r="Q327" s="23"/>
      <c r="R327" s="23"/>
      <c r="S327" s="23"/>
      <c r="T327" s="23"/>
      <c r="U327" s="23"/>
      <c r="V327" s="23"/>
      <c r="W327" s="23"/>
      <c r="X327" s="23"/>
      <c r="Y327" s="23"/>
    </row>
    <row r="328" spans="1:25" ht="18" customHeight="1">
      <c r="A328" s="23"/>
      <c r="B328" s="160"/>
      <c r="C328" s="160"/>
      <c r="D328" s="160"/>
      <c r="E328" s="160"/>
      <c r="F328" s="23"/>
      <c r="G328" s="161"/>
      <c r="H328" s="161"/>
      <c r="I328" s="161"/>
      <c r="J328" s="161"/>
      <c r="K328" s="10"/>
      <c r="L328" s="124"/>
      <c r="M328" s="124"/>
      <c r="N328" s="124"/>
      <c r="O328" s="124"/>
      <c r="P328" s="23"/>
      <c r="Q328" s="23"/>
      <c r="R328" s="23"/>
      <c r="S328" s="23"/>
      <c r="T328" s="23"/>
      <c r="U328" s="23"/>
      <c r="V328" s="23"/>
      <c r="W328" s="23"/>
      <c r="X328" s="23"/>
      <c r="Y328" s="23"/>
    </row>
    <row r="329" spans="1:25" ht="18" customHeight="1">
      <c r="A329" s="23"/>
      <c r="B329" s="23"/>
      <c r="C329" s="23"/>
      <c r="D329" s="23"/>
      <c r="E329" s="23"/>
      <c r="F329" s="23"/>
      <c r="G329" s="23"/>
      <c r="H329" s="23"/>
      <c r="I329" s="23"/>
      <c r="J329" s="23"/>
      <c r="K329" s="10"/>
      <c r="L329" s="23"/>
      <c r="M329" s="23"/>
      <c r="N329" s="23"/>
      <c r="O329" s="23"/>
      <c r="P329" s="23"/>
      <c r="Q329" s="23"/>
      <c r="R329" s="23"/>
      <c r="S329" s="23"/>
      <c r="T329" s="23"/>
      <c r="U329" s="23"/>
      <c r="V329" s="23"/>
      <c r="W329" s="23"/>
      <c r="X329" s="23"/>
      <c r="Y329" s="23"/>
    </row>
  </sheetData>
  <sortState ref="B302:N311">
    <sortCondition descending="1" ref="F302:F311"/>
  </sortState>
  <mergeCells count="550">
    <mergeCell ref="B310:D310"/>
    <mergeCell ref="D156:S156"/>
    <mergeCell ref="J152:K152"/>
    <mergeCell ref="L152:M152"/>
    <mergeCell ref="F153:G153"/>
    <mergeCell ref="H153:I153"/>
    <mergeCell ref="J153:K153"/>
    <mergeCell ref="L153:M153"/>
    <mergeCell ref="F148:G148"/>
    <mergeCell ref="H148:I148"/>
    <mergeCell ref="J148:K148"/>
    <mergeCell ref="L148:M148"/>
    <mergeCell ref="F149:G149"/>
    <mergeCell ref="H149:I149"/>
    <mergeCell ref="J149:K149"/>
    <mergeCell ref="L149:M149"/>
    <mergeCell ref="F150:G150"/>
    <mergeCell ref="H152:I152"/>
    <mergeCell ref="F92:G92"/>
    <mergeCell ref="H92:I92"/>
    <mergeCell ref="J92:K92"/>
    <mergeCell ref="L92:M92"/>
    <mergeCell ref="F93:G93"/>
    <mergeCell ref="H93:I93"/>
    <mergeCell ref="J93:K93"/>
    <mergeCell ref="L93:M93"/>
    <mergeCell ref="L123:M123"/>
    <mergeCell ref="D157:D158"/>
    <mergeCell ref="E157:E158"/>
    <mergeCell ref="F157:F158"/>
    <mergeCell ref="G157:G158"/>
    <mergeCell ref="H157:M157"/>
    <mergeCell ref="N157:S157"/>
    <mergeCell ref="F154:G154"/>
    <mergeCell ref="H154:I154"/>
    <mergeCell ref="J154:K154"/>
    <mergeCell ref="L154:M154"/>
    <mergeCell ref="R143:U154"/>
    <mergeCell ref="F145:G145"/>
    <mergeCell ref="H145:I145"/>
    <mergeCell ref="J145:K145"/>
    <mergeCell ref="L145:M145"/>
    <mergeCell ref="F146:G146"/>
    <mergeCell ref="H146:I146"/>
    <mergeCell ref="J146:K146"/>
    <mergeCell ref="L146:M146"/>
    <mergeCell ref="F147:G147"/>
    <mergeCell ref="H147:I147"/>
    <mergeCell ref="J147:K147"/>
    <mergeCell ref="L147:M147"/>
    <mergeCell ref="F152:G152"/>
    <mergeCell ref="H150:I150"/>
    <mergeCell ref="J150:K150"/>
    <mergeCell ref="F116:G116"/>
    <mergeCell ref="H116:I116"/>
    <mergeCell ref="J116:K116"/>
    <mergeCell ref="L116:M116"/>
    <mergeCell ref="F117:G117"/>
    <mergeCell ref="H117:I117"/>
    <mergeCell ref="J117:K117"/>
    <mergeCell ref="H118:I118"/>
    <mergeCell ref="J118:K118"/>
    <mergeCell ref="L118:M118"/>
    <mergeCell ref="F119:G119"/>
    <mergeCell ref="H119:I119"/>
    <mergeCell ref="J119:K119"/>
    <mergeCell ref="L119:M119"/>
    <mergeCell ref="D126:S126"/>
    <mergeCell ref="D127:D128"/>
    <mergeCell ref="E127:E128"/>
    <mergeCell ref="F127:F128"/>
    <mergeCell ref="G127:G128"/>
    <mergeCell ref="H127:M127"/>
    <mergeCell ref="N127:S127"/>
    <mergeCell ref="J124:K124"/>
    <mergeCell ref="L124:M124"/>
    <mergeCell ref="R113:U124"/>
    <mergeCell ref="F115:G115"/>
    <mergeCell ref="H115:I115"/>
    <mergeCell ref="J115:K115"/>
    <mergeCell ref="L115:M115"/>
    <mergeCell ref="J120:K120"/>
    <mergeCell ref="C142:C168"/>
    <mergeCell ref="D142:P142"/>
    <mergeCell ref="D143:D144"/>
    <mergeCell ref="E143:E144"/>
    <mergeCell ref="F143:G144"/>
    <mergeCell ref="H143:I144"/>
    <mergeCell ref="J143:K144"/>
    <mergeCell ref="L143:M144"/>
    <mergeCell ref="N143:N144"/>
    <mergeCell ref="O143:O144"/>
    <mergeCell ref="P143:P144"/>
    <mergeCell ref="L150:M150"/>
    <mergeCell ref="F151:G151"/>
    <mergeCell ref="H151:I151"/>
    <mergeCell ref="J151:K151"/>
    <mergeCell ref="L151:M151"/>
    <mergeCell ref="C112:C138"/>
    <mergeCell ref="D112:P112"/>
    <mergeCell ref="D113:D114"/>
    <mergeCell ref="E113:E114"/>
    <mergeCell ref="F113:G114"/>
    <mergeCell ref="H113:I114"/>
    <mergeCell ref="J113:K114"/>
    <mergeCell ref="L113:M114"/>
    <mergeCell ref="N113:N114"/>
    <mergeCell ref="O113:O114"/>
    <mergeCell ref="P113:P114"/>
    <mergeCell ref="L120:M120"/>
    <mergeCell ref="F121:G121"/>
    <mergeCell ref="H121:I121"/>
    <mergeCell ref="J121:K121"/>
    <mergeCell ref="L121:M121"/>
    <mergeCell ref="F122:G122"/>
    <mergeCell ref="H122:I122"/>
    <mergeCell ref="J122:K122"/>
    <mergeCell ref="L122:M122"/>
    <mergeCell ref="L117:M117"/>
    <mergeCell ref="F118:G118"/>
    <mergeCell ref="F124:G124"/>
    <mergeCell ref="H124:I124"/>
    <mergeCell ref="H123:I123"/>
    <mergeCell ref="J123:K123"/>
    <mergeCell ref="B321:E328"/>
    <mergeCell ref="Q313:T319"/>
    <mergeCell ref="E2:R2"/>
    <mergeCell ref="B2:D2"/>
    <mergeCell ref="C240:C266"/>
    <mergeCell ref="D262:D263"/>
    <mergeCell ref="D254:S254"/>
    <mergeCell ref="D284:S284"/>
    <mergeCell ref="I4:X4"/>
    <mergeCell ref="E5:E7"/>
    <mergeCell ref="C5:D7"/>
    <mergeCell ref="F5:F7"/>
    <mergeCell ref="G5:G7"/>
    <mergeCell ref="H5:H7"/>
    <mergeCell ref="M6:P6"/>
    <mergeCell ref="M5:N5"/>
    <mergeCell ref="C26:C27"/>
    <mergeCell ref="Q6:T6"/>
    <mergeCell ref="U6:X6"/>
    <mergeCell ref="F120:G120"/>
    <mergeCell ref="H120:I120"/>
    <mergeCell ref="B112:B168"/>
    <mergeCell ref="O173:O174"/>
    <mergeCell ref="P173:P174"/>
    <mergeCell ref="F123:G123"/>
    <mergeCell ref="B4:B21"/>
    <mergeCell ref="D285:D286"/>
    <mergeCell ref="B311:D311"/>
    <mergeCell ref="B23:B39"/>
    <mergeCell ref="B41:B52"/>
    <mergeCell ref="C42:D43"/>
    <mergeCell ref="E42:E43"/>
    <mergeCell ref="H285:M285"/>
    <mergeCell ref="H271:I272"/>
    <mergeCell ref="F271:G272"/>
    <mergeCell ref="D241:D242"/>
    <mergeCell ref="J247:K247"/>
    <mergeCell ref="L247:M247"/>
    <mergeCell ref="H248:I248"/>
    <mergeCell ref="J248:K248"/>
    <mergeCell ref="L248:M248"/>
    <mergeCell ref="H249:I249"/>
    <mergeCell ref="J249:K249"/>
    <mergeCell ref="L249:M249"/>
    <mergeCell ref="H276:I276"/>
    <mergeCell ref="J276:K276"/>
    <mergeCell ref="Q5:R5"/>
    <mergeCell ref="S5:T5"/>
    <mergeCell ref="U5:V5"/>
    <mergeCell ref="W5:X5"/>
    <mergeCell ref="D26:D27"/>
    <mergeCell ref="H23:O23"/>
    <mergeCell ref="I5:J5"/>
    <mergeCell ref="I6:L6"/>
    <mergeCell ref="K5:L5"/>
    <mergeCell ref="O5:P5"/>
    <mergeCell ref="B240:B296"/>
    <mergeCell ref="Q30:V52"/>
    <mergeCell ref="N43:O43"/>
    <mergeCell ref="F42:F43"/>
    <mergeCell ref="G42:G43"/>
    <mergeCell ref="H43:I43"/>
    <mergeCell ref="J43:K43"/>
    <mergeCell ref="F24:F25"/>
    <mergeCell ref="G24:G25"/>
    <mergeCell ref="H41:O41"/>
    <mergeCell ref="J25:K25"/>
    <mergeCell ref="L25:M25"/>
    <mergeCell ref="N25:O25"/>
    <mergeCell ref="L43:M43"/>
    <mergeCell ref="H25:I25"/>
    <mergeCell ref="E24:E25"/>
    <mergeCell ref="C24:D25"/>
    <mergeCell ref="R241:U252"/>
    <mergeCell ref="L273:M273"/>
    <mergeCell ref="F274:G274"/>
    <mergeCell ref="H274:I274"/>
    <mergeCell ref="J274:K274"/>
    <mergeCell ref="L274:M274"/>
    <mergeCell ref="J275:K275"/>
    <mergeCell ref="L313:O319"/>
    <mergeCell ref="F255:F256"/>
    <mergeCell ref="L241:M242"/>
    <mergeCell ref="O271:O272"/>
    <mergeCell ref="P271:P272"/>
    <mergeCell ref="G255:G256"/>
    <mergeCell ref="H255:M255"/>
    <mergeCell ref="L321:O328"/>
    <mergeCell ref="G321:J328"/>
    <mergeCell ref="F241:G242"/>
    <mergeCell ref="L243:M243"/>
    <mergeCell ref="H244:I244"/>
    <mergeCell ref="J244:K244"/>
    <mergeCell ref="L244:M244"/>
    <mergeCell ref="H245:I245"/>
    <mergeCell ref="J245:K245"/>
    <mergeCell ref="L245:M245"/>
    <mergeCell ref="H246:I246"/>
    <mergeCell ref="J246:K246"/>
    <mergeCell ref="L246:M246"/>
    <mergeCell ref="H252:I252"/>
    <mergeCell ref="J252:K252"/>
    <mergeCell ref="L252:M252"/>
    <mergeCell ref="H247:I247"/>
    <mergeCell ref="B313:E319"/>
    <mergeCell ref="G313:J319"/>
    <mergeCell ref="N271:N272"/>
    <mergeCell ref="D255:D256"/>
    <mergeCell ref="E255:E256"/>
    <mergeCell ref="O241:O242"/>
    <mergeCell ref="L271:M272"/>
    <mergeCell ref="P241:P242"/>
    <mergeCell ref="H241:I242"/>
    <mergeCell ref="J241:K242"/>
    <mergeCell ref="N255:S255"/>
    <mergeCell ref="R271:U282"/>
    <mergeCell ref="N285:S285"/>
    <mergeCell ref="F285:F286"/>
    <mergeCell ref="E285:E286"/>
    <mergeCell ref="C270:C296"/>
    <mergeCell ref="D271:D272"/>
    <mergeCell ref="E271:E272"/>
    <mergeCell ref="J271:K272"/>
    <mergeCell ref="G285:G286"/>
    <mergeCell ref="E241:E242"/>
    <mergeCell ref="F252:G252"/>
    <mergeCell ref="H243:I243"/>
    <mergeCell ref="J243:K243"/>
    <mergeCell ref="B300:E301"/>
    <mergeCell ref="F300:F301"/>
    <mergeCell ref="B309:D309"/>
    <mergeCell ref="G300:N300"/>
    <mergeCell ref="B305:D305"/>
    <mergeCell ref="N241:N242"/>
    <mergeCell ref="B302:D302"/>
    <mergeCell ref="B303:D303"/>
    <mergeCell ref="B304:D304"/>
    <mergeCell ref="D270:P270"/>
    <mergeCell ref="F243:G243"/>
    <mergeCell ref="F244:G244"/>
    <mergeCell ref="F245:G245"/>
    <mergeCell ref="F246:G246"/>
    <mergeCell ref="F247:G247"/>
    <mergeCell ref="F248:G248"/>
    <mergeCell ref="F249:G249"/>
    <mergeCell ref="F250:G250"/>
    <mergeCell ref="F251:G251"/>
    <mergeCell ref="F276:G276"/>
    <mergeCell ref="L277:M277"/>
    <mergeCell ref="F273:G273"/>
    <mergeCell ref="H273:I273"/>
    <mergeCell ref="J273:K273"/>
    <mergeCell ref="F282:G282"/>
    <mergeCell ref="H282:I282"/>
    <mergeCell ref="J282:K282"/>
    <mergeCell ref="L282:M282"/>
    <mergeCell ref="F278:G278"/>
    <mergeCell ref="H278:I278"/>
    <mergeCell ref="J278:K278"/>
    <mergeCell ref="L278:M278"/>
    <mergeCell ref="F279:G279"/>
    <mergeCell ref="H279:I279"/>
    <mergeCell ref="J279:K279"/>
    <mergeCell ref="L279:M279"/>
    <mergeCell ref="F280:G280"/>
    <mergeCell ref="H280:I280"/>
    <mergeCell ref="J280:K280"/>
    <mergeCell ref="L280:M280"/>
    <mergeCell ref="F281:G281"/>
    <mergeCell ref="H281:I281"/>
    <mergeCell ref="J281:K281"/>
    <mergeCell ref="L281:M281"/>
    <mergeCell ref="J277:K277"/>
    <mergeCell ref="F275:G275"/>
    <mergeCell ref="H275:I275"/>
    <mergeCell ref="L275:M275"/>
    <mergeCell ref="H250:I250"/>
    <mergeCell ref="J250:K250"/>
    <mergeCell ref="L250:M250"/>
    <mergeCell ref="H251:I251"/>
    <mergeCell ref="J251:K251"/>
    <mergeCell ref="L251:M251"/>
    <mergeCell ref="L276:M276"/>
    <mergeCell ref="F277:G277"/>
    <mergeCell ref="H277:I277"/>
    <mergeCell ref="L180:M180"/>
    <mergeCell ref="F181:G181"/>
    <mergeCell ref="H181:I181"/>
    <mergeCell ref="J181:K181"/>
    <mergeCell ref="L181:M181"/>
    <mergeCell ref="F182:G182"/>
    <mergeCell ref="H182:I182"/>
    <mergeCell ref="J182:K182"/>
    <mergeCell ref="L182:M182"/>
    <mergeCell ref="L175:M175"/>
    <mergeCell ref="F176:G176"/>
    <mergeCell ref="H176:I176"/>
    <mergeCell ref="J176:K176"/>
    <mergeCell ref="L176:M176"/>
    <mergeCell ref="F177:G177"/>
    <mergeCell ref="H177:I177"/>
    <mergeCell ref="J177:K177"/>
    <mergeCell ref="L177:M177"/>
    <mergeCell ref="B172:B236"/>
    <mergeCell ref="C172:C202"/>
    <mergeCell ref="D173:D174"/>
    <mergeCell ref="E173:E174"/>
    <mergeCell ref="F173:G174"/>
    <mergeCell ref="H173:I174"/>
    <mergeCell ref="J173:K174"/>
    <mergeCell ref="L173:M174"/>
    <mergeCell ref="N173:N174"/>
    <mergeCell ref="F183:G183"/>
    <mergeCell ref="H183:I183"/>
    <mergeCell ref="F178:G178"/>
    <mergeCell ref="H178:I178"/>
    <mergeCell ref="J178:K178"/>
    <mergeCell ref="L178:M178"/>
    <mergeCell ref="F179:G179"/>
    <mergeCell ref="H179:I179"/>
    <mergeCell ref="J179:K179"/>
    <mergeCell ref="L179:M179"/>
    <mergeCell ref="F180:G180"/>
    <mergeCell ref="H180:I180"/>
    <mergeCell ref="J180:K180"/>
    <mergeCell ref="H175:I175"/>
    <mergeCell ref="J175:K175"/>
    <mergeCell ref="F212:G212"/>
    <mergeCell ref="J183:K183"/>
    <mergeCell ref="L183:M183"/>
    <mergeCell ref="F186:G186"/>
    <mergeCell ref="H186:I186"/>
    <mergeCell ref="J186:K186"/>
    <mergeCell ref="L186:M186"/>
    <mergeCell ref="D188:S188"/>
    <mergeCell ref="D189:D190"/>
    <mergeCell ref="E189:E190"/>
    <mergeCell ref="F189:F190"/>
    <mergeCell ref="G189:G190"/>
    <mergeCell ref="H189:M189"/>
    <mergeCell ref="N189:S189"/>
    <mergeCell ref="F184:G184"/>
    <mergeCell ref="F185:G185"/>
    <mergeCell ref="H184:I184"/>
    <mergeCell ref="H185:I185"/>
    <mergeCell ref="J184:K184"/>
    <mergeCell ref="L184:M184"/>
    <mergeCell ref="J185:K185"/>
    <mergeCell ref="L185:M185"/>
    <mergeCell ref="R173:U186"/>
    <mergeCell ref="F175:G175"/>
    <mergeCell ref="J214:K214"/>
    <mergeCell ref="C206:C236"/>
    <mergeCell ref="D206:P206"/>
    <mergeCell ref="D207:D208"/>
    <mergeCell ref="E207:E208"/>
    <mergeCell ref="F207:G208"/>
    <mergeCell ref="H207:I208"/>
    <mergeCell ref="J207:K208"/>
    <mergeCell ref="L207:M208"/>
    <mergeCell ref="N207:N208"/>
    <mergeCell ref="O207:O208"/>
    <mergeCell ref="P207:P208"/>
    <mergeCell ref="L214:M214"/>
    <mergeCell ref="F215:G215"/>
    <mergeCell ref="H215:I215"/>
    <mergeCell ref="J215:K215"/>
    <mergeCell ref="L215:M215"/>
    <mergeCell ref="F216:G216"/>
    <mergeCell ref="H216:I216"/>
    <mergeCell ref="J216:K216"/>
    <mergeCell ref="L216:M216"/>
    <mergeCell ref="F217:G217"/>
    <mergeCell ref="H217:I217"/>
    <mergeCell ref="J217:K217"/>
    <mergeCell ref="S2:U2"/>
    <mergeCell ref="L217:M217"/>
    <mergeCell ref="F220:G220"/>
    <mergeCell ref="H220:I220"/>
    <mergeCell ref="J220:K220"/>
    <mergeCell ref="L220:M220"/>
    <mergeCell ref="D222:S222"/>
    <mergeCell ref="D223:D224"/>
    <mergeCell ref="E223:E224"/>
    <mergeCell ref="F223:F224"/>
    <mergeCell ref="G223:G224"/>
    <mergeCell ref="H223:M223"/>
    <mergeCell ref="N223:S223"/>
    <mergeCell ref="F218:G218"/>
    <mergeCell ref="F219:G219"/>
    <mergeCell ref="H218:I218"/>
    <mergeCell ref="H219:I219"/>
    <mergeCell ref="J218:K218"/>
    <mergeCell ref="J219:K219"/>
    <mergeCell ref="L218:M218"/>
    <mergeCell ref="L219:M219"/>
    <mergeCell ref="R207:U220"/>
    <mergeCell ref="F209:G209"/>
    <mergeCell ref="H209:I209"/>
    <mergeCell ref="D172:P172"/>
    <mergeCell ref="D240:P240"/>
    <mergeCell ref="B306:D306"/>
    <mergeCell ref="B308:D308"/>
    <mergeCell ref="B307:D307"/>
    <mergeCell ref="J209:K209"/>
    <mergeCell ref="L209:M209"/>
    <mergeCell ref="F210:G210"/>
    <mergeCell ref="H210:I210"/>
    <mergeCell ref="J210:K210"/>
    <mergeCell ref="L210:M210"/>
    <mergeCell ref="F211:G211"/>
    <mergeCell ref="H211:I211"/>
    <mergeCell ref="J211:K211"/>
    <mergeCell ref="L211:M211"/>
    <mergeCell ref="H212:I212"/>
    <mergeCell ref="J212:K212"/>
    <mergeCell ref="L212:M212"/>
    <mergeCell ref="F213:G213"/>
    <mergeCell ref="H213:I213"/>
    <mergeCell ref="J213:K213"/>
    <mergeCell ref="L213:M213"/>
    <mergeCell ref="F214:G214"/>
    <mergeCell ref="H214:I214"/>
    <mergeCell ref="L65:M65"/>
    <mergeCell ref="F66:G66"/>
    <mergeCell ref="H66:I66"/>
    <mergeCell ref="J66:K66"/>
    <mergeCell ref="L66:M66"/>
    <mergeCell ref="F67:G67"/>
    <mergeCell ref="H67:I67"/>
    <mergeCell ref="J67:K67"/>
    <mergeCell ref="L62:M62"/>
    <mergeCell ref="F63:G63"/>
    <mergeCell ref="H63:I63"/>
    <mergeCell ref="J63:K63"/>
    <mergeCell ref="L63:M63"/>
    <mergeCell ref="F64:G64"/>
    <mergeCell ref="H64:I64"/>
    <mergeCell ref="J64:K64"/>
    <mergeCell ref="B56:B108"/>
    <mergeCell ref="C56:C80"/>
    <mergeCell ref="D56:P56"/>
    <mergeCell ref="D57:D58"/>
    <mergeCell ref="E57:E58"/>
    <mergeCell ref="F57:G58"/>
    <mergeCell ref="H57:I58"/>
    <mergeCell ref="J57:K58"/>
    <mergeCell ref="L57:M58"/>
    <mergeCell ref="N57:N58"/>
    <mergeCell ref="O57:O58"/>
    <mergeCell ref="P57:P58"/>
    <mergeCell ref="L64:M64"/>
    <mergeCell ref="F65:G65"/>
    <mergeCell ref="H65:I65"/>
    <mergeCell ref="J65:K65"/>
    <mergeCell ref="L67:M67"/>
    <mergeCell ref="D69:S69"/>
    <mergeCell ref="D70:D71"/>
    <mergeCell ref="E70:E71"/>
    <mergeCell ref="F70:F71"/>
    <mergeCell ref="G70:G71"/>
    <mergeCell ref="H70:M70"/>
    <mergeCell ref="N70:S70"/>
    <mergeCell ref="R57:U67"/>
    <mergeCell ref="F59:G59"/>
    <mergeCell ref="H59:I59"/>
    <mergeCell ref="J59:K59"/>
    <mergeCell ref="L59:M59"/>
    <mergeCell ref="F60:G60"/>
    <mergeCell ref="H60:I60"/>
    <mergeCell ref="J60:K60"/>
    <mergeCell ref="L60:M60"/>
    <mergeCell ref="F61:G61"/>
    <mergeCell ref="H61:I61"/>
    <mergeCell ref="J61:K61"/>
    <mergeCell ref="L61:M61"/>
    <mergeCell ref="F62:G62"/>
    <mergeCell ref="H62:I62"/>
    <mergeCell ref="J62:K62"/>
    <mergeCell ref="C84:C108"/>
    <mergeCell ref="D84:P84"/>
    <mergeCell ref="D85:D86"/>
    <mergeCell ref="E85:E86"/>
    <mergeCell ref="F85:G86"/>
    <mergeCell ref="H85:I86"/>
    <mergeCell ref="J85:K86"/>
    <mergeCell ref="L85:M86"/>
    <mergeCell ref="N85:N86"/>
    <mergeCell ref="O85:O86"/>
    <mergeCell ref="P85:P86"/>
    <mergeCell ref="L91:M91"/>
    <mergeCell ref="F94:G94"/>
    <mergeCell ref="H94:I94"/>
    <mergeCell ref="J94:K94"/>
    <mergeCell ref="L94:M94"/>
    <mergeCell ref="F87:G87"/>
    <mergeCell ref="H87:I87"/>
    <mergeCell ref="J87:K87"/>
    <mergeCell ref="L87:M87"/>
    <mergeCell ref="F95:G95"/>
    <mergeCell ref="H95:I95"/>
    <mergeCell ref="J95:K95"/>
    <mergeCell ref="L95:M95"/>
    <mergeCell ref="F90:G90"/>
    <mergeCell ref="H90:I90"/>
    <mergeCell ref="J90:K90"/>
    <mergeCell ref="L90:M90"/>
    <mergeCell ref="F91:G91"/>
    <mergeCell ref="H91:I91"/>
    <mergeCell ref="J91:K91"/>
    <mergeCell ref="D97:S97"/>
    <mergeCell ref="D98:D99"/>
    <mergeCell ref="E98:E99"/>
    <mergeCell ref="F98:F99"/>
    <mergeCell ref="G98:G99"/>
    <mergeCell ref="H98:M98"/>
    <mergeCell ref="N98:S98"/>
    <mergeCell ref="R85:U95"/>
    <mergeCell ref="F88:G88"/>
    <mergeCell ref="H88:I88"/>
    <mergeCell ref="J88:K88"/>
    <mergeCell ref="L88:M88"/>
    <mergeCell ref="F89:G89"/>
    <mergeCell ref="H89:I89"/>
    <mergeCell ref="J89:K89"/>
    <mergeCell ref="L89:M89"/>
  </mergeCells>
  <pageMargins left="0.78740157499999996" right="0.78740157499999996" top="0.984251969" bottom="0.984251969" header="0.4921259845" footer="0.4921259845"/>
  <pageSetup paperSize="9" orientation="portrait" verticalDpi="300" r:id="rId1"/>
  <headerFooter alignWithMargins="0"/>
  <ignoredErrors>
    <ignoredError sqref="G262 G199 F10 F47" formula="1"/>
    <ignoredError sqref="M11:V11 M10:V10 M13:W20 M12:V12" numberStoredAsText="1"/>
  </ignoredErrors>
  <drawing r:id="rId2"/>
  <legacyDrawing r:id="rId3"/>
  <oleObjects>
    <oleObject progId="CorelDRAW.Graphic.12" shapeId="1036" r:id="rId4"/>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GT Masters 1516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 Mayr</dc:creator>
  <cp:lastModifiedBy>DIETER</cp:lastModifiedBy>
  <cp:lastPrinted>2008-03-15T17:43:15Z</cp:lastPrinted>
  <dcterms:created xsi:type="dcterms:W3CDTF">2002-12-07T12:54:54Z</dcterms:created>
  <dcterms:modified xsi:type="dcterms:W3CDTF">2016-03-13T15:50:26Z</dcterms:modified>
</cp:coreProperties>
</file>