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25050" windowHeight="12315" tabRatio="647" activeTab="5"/>
  </bookViews>
  <sheets>
    <sheet name="SCCH" sheetId="1" r:id="rId1"/>
    <sheet name="ARZD" sheetId="2" r:id="rId2"/>
    <sheet name="SA" sheetId="3" r:id="rId3"/>
    <sheet name="ASR" sheetId="4" r:id="rId4"/>
    <sheet name="SRT" sheetId="5" r:id="rId5"/>
    <sheet name="SCRV" sheetId="6" r:id="rId6"/>
  </sheets>
  <definedNames>
    <definedName name="_xlnm.Print_Area" localSheetId="1">'ARZD'!$N$3:$AM$47</definedName>
  </definedNames>
  <calcPr fullCalcOnLoad="1"/>
</workbook>
</file>

<file path=xl/comments1.xml><?xml version="1.0" encoding="utf-8"?>
<comments xmlns="http://schemas.openxmlformats.org/spreadsheetml/2006/main">
  <authors>
    <author>Metris</author>
  </authors>
  <commentList>
    <comment ref="Q18" authorId="0">
      <text>
        <r>
          <rPr>
            <b/>
            <sz val="9"/>
            <rFont val="Tahoma"/>
            <family val="0"/>
          </rPr>
          <t>Metris:</t>
        </r>
        <r>
          <rPr>
            <sz val="9"/>
            <rFont val="Tahoma"/>
            <family val="0"/>
          </rPr>
          <t xml:space="preserve">
30 Runden Abzug wegen Park Ferme Verletzung</t>
        </r>
      </text>
    </comment>
  </commentList>
</comments>
</file>

<file path=xl/comments3.xml><?xml version="1.0" encoding="utf-8"?>
<comments xmlns="http://schemas.openxmlformats.org/spreadsheetml/2006/main">
  <authors>
    <author>Metris</author>
  </authors>
  <commentList>
    <comment ref="Q20" authorId="0">
      <text>
        <r>
          <rPr>
            <sz val="9"/>
            <rFont val="Tahoma"/>
            <family val="0"/>
          </rPr>
          <t xml:space="preserve">50 Runden Abzug wegen Bodenfreiheit unterschritten
</t>
        </r>
      </text>
    </comment>
  </commentList>
</comments>
</file>

<file path=xl/comments4.xml><?xml version="1.0" encoding="utf-8"?>
<comments xmlns="http://schemas.openxmlformats.org/spreadsheetml/2006/main">
  <authors>
    <author>Metris</author>
  </authors>
  <commentList>
    <comment ref="Q22" authorId="0">
      <text>
        <r>
          <rPr>
            <b/>
            <sz val="9"/>
            <rFont val="Tahoma"/>
            <family val="2"/>
          </rPr>
          <t>ARZD 2:
-50 Runden für Parc Freme verletzung
-50 Runden für zu kleinen FelgenDM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<sst xmlns="http://schemas.openxmlformats.org/spreadsheetml/2006/main" count="961" uniqueCount="139">
  <si>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</si>
  <si>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</si>
  <si>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</si>
  <si>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</si>
  <si>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</si>
  <si>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</si>
  <si>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</si>
  <si>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</si>
  <si>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1. Turn / Spurübersicht</t>
  </si>
  <si>
    <t>2. Turn / Spurübersicht</t>
  </si>
  <si>
    <t>Qualifying</t>
  </si>
  <si>
    <t>Zeit</t>
  </si>
  <si>
    <t>Rennleitung</t>
  </si>
  <si>
    <t>Teilergebnis</t>
  </si>
  <si>
    <t>Gruppe fährt fertig</t>
  </si>
  <si>
    <t>Fahrwerk</t>
  </si>
  <si>
    <t>Motor Nr.</t>
  </si>
  <si>
    <t>Leo Rebler</t>
  </si>
  <si>
    <t>54,17 m Bahnlänge</t>
  </si>
  <si>
    <t>18,5 V Bahnspannung</t>
  </si>
  <si>
    <t>Andi Tögel</t>
  </si>
  <si>
    <t>SCRV</t>
  </si>
  <si>
    <t xml:space="preserve"> 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</si>
  <si>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</si>
  <si>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</si>
  <si>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</si>
  <si>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</si>
  <si>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</si>
  <si>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</si>
  <si>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</si>
  <si>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</si>
  <si>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</si>
  <si>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</si>
  <si>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</si>
  <si>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SRT</t>
  </si>
  <si>
    <r>
      <t>Anm. d. V.:</t>
    </r>
    <r>
      <rPr>
        <sz val="10"/>
        <rFont val="Arial"/>
        <family val="2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</si>
  <si>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</si>
  <si>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Roman Grunner</t>
  </si>
  <si>
    <t>Marko Neumayer</t>
  </si>
  <si>
    <t>BMW V12</t>
  </si>
  <si>
    <t>REVER5E</t>
  </si>
  <si>
    <t>Zytec 07</t>
  </si>
  <si>
    <t>Gerhard Fischer</t>
  </si>
  <si>
    <t>Walter Lemböck</t>
  </si>
  <si>
    <t>Andreas Trieb</t>
  </si>
  <si>
    <t>Oreca 03</t>
  </si>
  <si>
    <t>▲1</t>
  </si>
  <si>
    <t>▼1</t>
  </si>
  <si>
    <t>▲3</t>
  </si>
  <si>
    <t>Concour Gesamt</t>
  </si>
  <si>
    <t>▼2</t>
  </si>
  <si>
    <t>Anm. d. V.: Reihung bei Gleichstand nach Gesamtpunkten, dann nach bestem Ergebnis, dann nach früher gefahren.</t>
  </si>
  <si>
    <t>Teamrennen 10 x 18 Minuten SRT</t>
  </si>
  <si>
    <t>18 V Bahnspannung</t>
  </si>
  <si>
    <t>ein Streicher</t>
  </si>
  <si>
    <t>SLOT ANGELS</t>
  </si>
  <si>
    <t>Teamrennen 10 x 18 Minuten ARZD</t>
  </si>
  <si>
    <t>Punkte</t>
  </si>
  <si>
    <t>Teamrennen 10 x 18 Minuten ASR</t>
  </si>
  <si>
    <t>ASR</t>
  </si>
  <si>
    <t>45 m Bahnlänge</t>
  </si>
  <si>
    <t>▲2</t>
  </si>
  <si>
    <t>SA</t>
  </si>
  <si>
    <r>
      <rPr>
        <b/>
        <sz val="10"/>
        <rFont val="Arial"/>
        <family val="2"/>
      </rPr>
      <t>Anm. d. V.:</t>
    </r>
    <r>
      <rPr>
        <sz val="10"/>
        <rFont val="Arial"/>
        <family val="2"/>
      </rPr>
      <t xml:space="preserve"> Reihung bei Gleichstand nach Gesamtpunkten, dann nach bestem Ergebnis, dann nach früher gefahren.</t>
    </r>
  </si>
  <si>
    <r>
      <t>Meisterschaftsstand ÖSLP 2017</t>
    </r>
    <r>
      <rPr>
        <b/>
        <sz val="15"/>
        <color indexed="10"/>
        <rFont val="Arial"/>
        <family val="2"/>
      </rPr>
      <t xml:space="preserve"> Fahrer</t>
    </r>
  </si>
  <si>
    <r>
      <t>Meisterschaftsstand ÖSLP 2018</t>
    </r>
    <r>
      <rPr>
        <b/>
        <sz val="15"/>
        <color indexed="10"/>
        <rFont val="Arial"/>
        <family val="2"/>
      </rPr>
      <t xml:space="preserve"> Team</t>
    </r>
  </si>
  <si>
    <t>SCCH</t>
  </si>
  <si>
    <t>Teamrennen 10 x 18 Minuten SCCH</t>
  </si>
  <si>
    <t>03.03.</t>
  </si>
  <si>
    <t>Österreichischer Slot Langstreckenpokal 2018</t>
  </si>
  <si>
    <t>05.05.</t>
  </si>
  <si>
    <t>16.06.</t>
  </si>
  <si>
    <r>
      <t>Meisterschaftsstand ÖSLP 2018</t>
    </r>
    <r>
      <rPr>
        <b/>
        <sz val="15"/>
        <color indexed="10"/>
        <rFont val="Arial"/>
        <family val="2"/>
      </rPr>
      <t xml:space="preserve"> Fahrer</t>
    </r>
  </si>
  <si>
    <t>08.09.</t>
  </si>
  <si>
    <t>06.10.</t>
  </si>
  <si>
    <t>10.11.</t>
  </si>
  <si>
    <t>Daniel Ruckenstuhl</t>
  </si>
  <si>
    <t>Thomas Trantura</t>
  </si>
  <si>
    <t>METRIS            MK IV 17L/HA</t>
  </si>
  <si>
    <t>NISSAN R89C</t>
  </si>
  <si>
    <t>BOND 001</t>
  </si>
  <si>
    <t>METRIS           MK IV 17L</t>
  </si>
  <si>
    <t>SMD</t>
  </si>
  <si>
    <t>Alfred Lippert</t>
  </si>
  <si>
    <t>MD 18/80</t>
  </si>
  <si>
    <t>ARZD 1</t>
  </si>
  <si>
    <t>ARZD 2</t>
  </si>
  <si>
    <t>Rene Mötz</t>
  </si>
  <si>
    <t>Kurt Reznicek</t>
  </si>
  <si>
    <t>Manfred Mötz</t>
  </si>
  <si>
    <t>Klaus Ornig</t>
  </si>
  <si>
    <t>PORSCHE    962 KH</t>
  </si>
  <si>
    <t>NISSAN    NP35</t>
  </si>
  <si>
    <t>37,4 m Bahnlänge</t>
  </si>
  <si>
    <t>Oliver Braunsberger</t>
  </si>
  <si>
    <t>Hans Kögler</t>
  </si>
  <si>
    <t>Rever5e</t>
  </si>
  <si>
    <t>Roman Mötz</t>
  </si>
  <si>
    <t>Peter Siding</t>
  </si>
  <si>
    <t>SlotAngels</t>
  </si>
  <si>
    <t>Nissan NP35</t>
  </si>
  <si>
    <t>OAK Morgan</t>
  </si>
  <si>
    <t>Joest Porsche</t>
  </si>
  <si>
    <t>METRIS           MK IV C</t>
  </si>
  <si>
    <t>Plafit SLP 2</t>
  </si>
  <si>
    <t>METRIS           MK IV 17L/HA</t>
  </si>
  <si>
    <t>DNF</t>
  </si>
  <si>
    <t>SLOTANGELS</t>
  </si>
  <si>
    <t>▼4</t>
  </si>
  <si>
    <t>Thomas Novak</t>
  </si>
  <si>
    <t>Hubert Schmidt</t>
  </si>
  <si>
    <t>&gt;50m Bahnlänge</t>
  </si>
  <si>
    <t>ORECA 03</t>
  </si>
  <si>
    <t>Michael Reiffenstein</t>
  </si>
  <si>
    <t>Pagani Zonda</t>
  </si>
  <si>
    <t>Zytec</t>
  </si>
  <si>
    <t>Krämer Porsche</t>
  </si>
  <si>
    <t>Pescarolo</t>
  </si>
  <si>
    <t>METRIS           MG 5</t>
  </si>
  <si>
    <t>PLAFIT SLP 2</t>
  </si>
  <si>
    <t>Hubert Schmid</t>
  </si>
  <si>
    <t>69 / 7</t>
  </si>
  <si>
    <t>Michael Hüther</t>
  </si>
  <si>
    <t>METRIS           MK IV 17 HA</t>
  </si>
  <si>
    <t>40 m Bahnlänge</t>
  </si>
  <si>
    <t>METRIS           MK IV 17</t>
  </si>
  <si>
    <t>MD 18 80LG</t>
  </si>
  <si>
    <t>Teamrennen 10 x 18 Minuten SLOTANGELS</t>
  </si>
  <si>
    <t>Teamrennen 10 x 18 Minuten SCRV</t>
  </si>
  <si>
    <t>BiBo</t>
  </si>
  <si>
    <t>Erich Schörg</t>
  </si>
  <si>
    <t>Christian Melbinger</t>
  </si>
  <si>
    <t>Martin Binder</t>
  </si>
  <si>
    <t>Per Bosch</t>
  </si>
  <si>
    <t>Bond 001</t>
  </si>
  <si>
    <t>Ferrari 333 SP</t>
  </si>
  <si>
    <t>METRIS MG5</t>
  </si>
  <si>
    <t>MD 217</t>
  </si>
  <si>
    <t>MD 18-75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</si>
</sst>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0.0"/>
    <numFmt numFmtId="167" formatCode="#,##0.000"/>
  </numFmts>
  <fonts count="8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13.5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i/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3"/>
      <color indexed="13"/>
      <name val="Arial"/>
      <family val="2"/>
    </font>
    <font>
      <sz val="14"/>
      <color indexed="9"/>
      <name val="Arial"/>
      <family val="2"/>
    </font>
    <font>
      <b/>
      <sz val="15"/>
      <color indexed="11"/>
      <name val="Arial"/>
      <family val="2"/>
    </font>
    <font>
      <b/>
      <sz val="15"/>
      <color indexed="9"/>
      <name val="Arial"/>
      <family val="2"/>
    </font>
    <font>
      <b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3"/>
      <color rgb="FFFFFF00"/>
      <name val="Arial"/>
      <family val="2"/>
    </font>
    <font>
      <sz val="14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5"/>
      <color rgb="FF00FF00"/>
      <name val="Arial"/>
      <family val="2"/>
    </font>
    <font>
      <b/>
      <sz val="15"/>
      <color rgb="FFFFFF00"/>
      <name val="Arial"/>
      <family val="2"/>
    </font>
    <font>
      <b/>
      <sz val="14"/>
      <color rgb="FFFF0000"/>
      <name val="Arial"/>
      <family val="2"/>
    </font>
    <font>
      <b/>
      <sz val="15"/>
      <color theme="0"/>
      <name val="Arial"/>
      <family val="2"/>
    </font>
    <font>
      <b/>
      <sz val="14"/>
      <color rgb="FF00B05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8" fillId="39" borderId="14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41" borderId="14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5" fillId="0" borderId="14" xfId="0" applyFont="1" applyBorder="1" applyAlignment="1">
      <alignment horizontal="center" vertical="center"/>
    </xf>
    <xf numFmtId="167" fontId="16" fillId="0" borderId="13" xfId="0" applyNumberFormat="1" applyFont="1" applyFill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" fontId="16" fillId="38" borderId="20" xfId="0" applyNumberFormat="1" applyFont="1" applyFill="1" applyBorder="1" applyAlignment="1">
      <alignment horizontal="center" vertical="center"/>
    </xf>
    <xf numFmtId="1" fontId="16" fillId="38" borderId="21" xfId="0" applyNumberFormat="1" applyFont="1" applyFill="1" applyBorder="1" applyAlignment="1">
      <alignment horizontal="center" vertical="center"/>
    </xf>
    <xf numFmtId="1" fontId="16" fillId="0" borderId="21" xfId="0" applyNumberFormat="1" applyFont="1" applyFill="1" applyBorder="1" applyAlignment="1">
      <alignment horizontal="center" vertical="center"/>
    </xf>
    <xf numFmtId="1" fontId="16" fillId="0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5" fillId="0" borderId="0" xfId="0" applyFont="1" applyFill="1" applyBorder="1" applyAlignment="1">
      <alignment horizontal="center"/>
    </xf>
    <xf numFmtId="0" fontId="9" fillId="37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44" fontId="4" fillId="0" borderId="14" xfId="46" applyFont="1" applyBorder="1" applyAlignment="1">
      <alignment vertical="center"/>
    </xf>
    <xf numFmtId="0" fontId="0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166" fontId="15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16" fillId="0" borderId="18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1" fontId="16" fillId="38" borderId="22" xfId="0" applyNumberFormat="1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1" fontId="77" fillId="42" borderId="14" xfId="0" applyNumberFormat="1" applyFont="1" applyFill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78" fillId="0" borderId="0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1" fontId="79" fillId="0" borderId="14" xfId="0" applyNumberFormat="1" applyFont="1" applyFill="1" applyBorder="1" applyAlignment="1">
      <alignment horizontal="center" vertical="center"/>
    </xf>
    <xf numFmtId="0" fontId="80" fillId="43" borderId="1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1" fontId="77" fillId="0" borderId="14" xfId="0" applyNumberFormat="1" applyFont="1" applyFill="1" applyBorder="1" applyAlignment="1">
      <alignment horizontal="center" vertical="center"/>
    </xf>
    <xf numFmtId="0" fontId="81" fillId="44" borderId="14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center" vertical="center"/>
    </xf>
    <xf numFmtId="0" fontId="80" fillId="45" borderId="14" xfId="0" applyFont="1" applyFill="1" applyBorder="1" applyAlignment="1">
      <alignment horizontal="center" vertical="center" wrapText="1"/>
    </xf>
    <xf numFmtId="164" fontId="16" fillId="0" borderId="20" xfId="0" applyNumberFormat="1" applyFont="1" applyFill="1" applyBorder="1" applyAlignment="1">
      <alignment horizontal="center" vertical="center"/>
    </xf>
    <xf numFmtId="166" fontId="15" fillId="0" borderId="25" xfId="0" applyNumberFormat="1" applyFont="1" applyFill="1" applyBorder="1" applyAlignment="1">
      <alignment horizontal="center" vertical="center"/>
    </xf>
    <xf numFmtId="166" fontId="15" fillId="0" borderId="26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" fontId="16" fillId="0" borderId="15" xfId="0" applyNumberFormat="1" applyFont="1" applyFill="1" applyBorder="1" applyAlignment="1">
      <alignment horizontal="center" vertical="center"/>
    </xf>
    <xf numFmtId="2" fontId="16" fillId="0" borderId="19" xfId="0" applyNumberFormat="1" applyFont="1" applyFill="1" applyBorder="1" applyAlignment="1">
      <alignment horizontal="center" vertical="center"/>
    </xf>
    <xf numFmtId="1" fontId="15" fillId="46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/>
    </xf>
    <xf numFmtId="1" fontId="6" fillId="35" borderId="22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0" fontId="27" fillId="40" borderId="25" xfId="0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44" borderId="0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164" fontId="16" fillId="0" borderId="21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1" fontId="16" fillId="0" borderId="28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2" fillId="47" borderId="29" xfId="0" applyFont="1" applyFill="1" applyBorder="1" applyAlignment="1">
      <alignment horizontal="left" vertical="center"/>
    </xf>
    <xf numFmtId="0" fontId="83" fillId="47" borderId="29" xfId="0" applyFont="1" applyFill="1" applyBorder="1" applyAlignment="1">
      <alignment horizontal="left" vertical="center"/>
    </xf>
    <xf numFmtId="1" fontId="15" fillId="41" borderId="25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46" borderId="12" xfId="0" applyFont="1" applyFill="1" applyBorder="1" applyAlignment="1">
      <alignment horizontal="center" vertical="center"/>
    </xf>
    <xf numFmtId="0" fontId="16" fillId="46" borderId="30" xfId="0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6" fillId="41" borderId="12" xfId="0" applyFont="1" applyFill="1" applyBorder="1" applyAlignment="1">
      <alignment horizontal="center" vertical="center"/>
    </xf>
    <xf numFmtId="0" fontId="16" fillId="41" borderId="30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1" fontId="16" fillId="0" borderId="25" xfId="0" applyNumberFormat="1" applyFont="1" applyFill="1" applyBorder="1" applyAlignment="1">
      <alignment horizontal="center" vertical="center"/>
    </xf>
    <xf numFmtId="0" fontId="16" fillId="41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6" fillId="42" borderId="12" xfId="0" applyFont="1" applyFill="1" applyBorder="1" applyAlignment="1">
      <alignment horizontal="center" vertical="center"/>
    </xf>
    <xf numFmtId="0" fontId="16" fillId="42" borderId="30" xfId="0" applyFont="1" applyFill="1" applyBorder="1" applyAlignment="1">
      <alignment horizontal="center" vertical="center"/>
    </xf>
    <xf numFmtId="0" fontId="16" fillId="42" borderId="31" xfId="0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0" fontId="16" fillId="46" borderId="25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66" fontId="15" fillId="0" borderId="25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1" fontId="16" fillId="0" borderId="26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48" borderId="25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6" fillId="35" borderId="34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84" fillId="42" borderId="14" xfId="0" applyFont="1" applyFill="1" applyBorder="1" applyAlignment="1">
      <alignment horizontal="center" vertical="center"/>
    </xf>
    <xf numFmtId="0" fontId="6" fillId="46" borderId="14" xfId="0" applyFont="1" applyFill="1" applyBorder="1" applyAlignment="1">
      <alignment horizontal="center" vertical="center"/>
    </xf>
    <xf numFmtId="0" fontId="6" fillId="41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66" fontId="15" fillId="0" borderId="31" xfId="0" applyNumberFormat="1" applyFont="1" applyFill="1" applyBorder="1" applyAlignment="1">
      <alignment horizontal="center" vertical="center"/>
    </xf>
    <xf numFmtId="166" fontId="15" fillId="0" borderId="2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6" fillId="42" borderId="25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6" fillId="49" borderId="12" xfId="0" applyFont="1" applyFill="1" applyBorder="1" applyAlignment="1">
      <alignment horizontal="center" vertical="center"/>
    </xf>
    <xf numFmtId="0" fontId="16" fillId="49" borderId="31" xfId="0" applyFont="1" applyFill="1" applyBorder="1" applyAlignment="1">
      <alignment horizontal="center" vertical="center"/>
    </xf>
    <xf numFmtId="1" fontId="15" fillId="0" borderId="25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5" fillId="45" borderId="29" xfId="0" applyFont="1" applyFill="1" applyBorder="1" applyAlignment="1">
      <alignment horizontal="left" vertical="center"/>
    </xf>
    <xf numFmtId="14" fontId="86" fillId="50" borderId="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4" fillId="0" borderId="17" xfId="46" applyFont="1" applyBorder="1" applyAlignment="1">
      <alignment horizontal="center" vertical="center"/>
    </xf>
    <xf numFmtId="44" fontId="4" fillId="0" borderId="24" xfId="46" applyFont="1" applyBorder="1" applyAlignment="1">
      <alignment horizontal="center" vertical="center"/>
    </xf>
    <xf numFmtId="44" fontId="4" fillId="0" borderId="18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37" borderId="43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6" fillId="0" borderId="38" xfId="0" applyNumberFormat="1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6" fillId="48" borderId="14" xfId="0" applyFont="1" applyFill="1" applyBorder="1" applyAlignment="1">
      <alignment horizontal="center" vertical="center"/>
    </xf>
    <xf numFmtId="0" fontId="16" fillId="46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6" fillId="42" borderId="14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83" fillId="44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85" fillId="43" borderId="29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16" fillId="46" borderId="31" xfId="0" applyFont="1" applyFill="1" applyBorder="1" applyAlignment="1">
      <alignment horizontal="center" vertical="center"/>
    </xf>
    <xf numFmtId="2" fontId="6" fillId="0" borderId="49" xfId="0" applyNumberFormat="1" applyFont="1" applyFill="1" applyBorder="1" applyAlignment="1">
      <alignment horizontal="center" vertical="center"/>
    </xf>
    <xf numFmtId="2" fontId="17" fillId="0" borderId="49" xfId="0" applyNumberFormat="1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82" fillId="51" borderId="29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N68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7" max="12" width="11.421875" style="0" customWidth="1"/>
    <col min="14" max="14" width="6.28125" style="0" customWidth="1"/>
    <col min="15" max="15" width="6.57421875" style="0" customWidth="1"/>
    <col min="16" max="16" width="8.140625" style="0" customWidth="1"/>
    <col min="17" max="17" width="12.28125" style="0" customWidth="1"/>
    <col min="18" max="18" width="23.8515625" style="0" bestFit="1" customWidth="1"/>
    <col min="19" max="19" width="18.28125" style="0" customWidth="1"/>
    <col min="20" max="20" width="17.7109375" style="0" customWidth="1"/>
    <col min="21" max="21" width="18.7109375" style="0" customWidth="1"/>
    <col min="22" max="22" width="9.28125" style="0" customWidth="1"/>
    <col min="23" max="23" width="9.140625" style="0" customWidth="1"/>
    <col min="24" max="24" width="9.57421875" style="0" customWidth="1"/>
    <col min="25" max="25" width="7.140625" style="0" customWidth="1"/>
    <col min="26" max="30" width="9.140625" style="0" bestFit="1" customWidth="1"/>
    <col min="31" max="31" width="9.421875" style="0" customWidth="1"/>
    <col min="32" max="32" width="5.7109375" style="0" customWidth="1"/>
    <col min="33" max="37" width="9.140625" style="0" bestFit="1" customWidth="1"/>
    <col min="38" max="38" width="9.421875" style="0" customWidth="1"/>
    <col min="39" max="39" width="5.7109375" style="0" customWidth="1"/>
  </cols>
  <sheetData>
    <row r="1" spans="1:39" ht="20.25" thickBot="1">
      <c r="A1" s="3"/>
      <c r="B1" s="236" t="s">
        <v>65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96"/>
      <c r="N1" s="3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5.25" customHeight="1">
      <c r="A2" s="3"/>
      <c r="B2" s="237" t="s">
        <v>1</v>
      </c>
      <c r="C2" s="238"/>
      <c r="D2" s="241" t="s">
        <v>5</v>
      </c>
      <c r="E2" s="243" t="s">
        <v>30</v>
      </c>
      <c r="F2" s="266" t="s">
        <v>31</v>
      </c>
      <c r="G2" s="243" t="s">
        <v>32</v>
      </c>
      <c r="H2" s="243"/>
      <c r="I2" s="243"/>
      <c r="J2" s="243"/>
      <c r="K2" s="243"/>
      <c r="L2" s="243"/>
      <c r="M2" s="274" t="s">
        <v>49</v>
      </c>
      <c r="N2" s="3"/>
      <c r="O2" s="282" t="s">
        <v>69</v>
      </c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</row>
    <row r="3" spans="1:39" ht="12.75" customHeight="1">
      <c r="A3" s="3"/>
      <c r="B3" s="239"/>
      <c r="C3" s="240"/>
      <c r="D3" s="242"/>
      <c r="E3" s="244"/>
      <c r="F3" s="267"/>
      <c r="G3" s="137" t="s">
        <v>66</v>
      </c>
      <c r="H3" s="33" t="s">
        <v>33</v>
      </c>
      <c r="I3" s="132" t="s">
        <v>59</v>
      </c>
      <c r="J3" s="135" t="s">
        <v>62</v>
      </c>
      <c r="K3" s="34" t="s">
        <v>34</v>
      </c>
      <c r="L3" s="35" t="s">
        <v>21</v>
      </c>
      <c r="M3" s="275"/>
      <c r="N3" s="3"/>
      <c r="O3" s="3"/>
      <c r="P3" s="3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0.25" thickBot="1">
      <c r="A4" s="3"/>
      <c r="B4" s="154">
        <v>1</v>
      </c>
      <c r="C4" s="31" t="s">
        <v>27</v>
      </c>
      <c r="D4" s="44" t="s">
        <v>66</v>
      </c>
      <c r="E4" s="39">
        <f aca="true" t="shared" si="0" ref="E4:E15">SUM(G4:L4)-F4</f>
        <v>20</v>
      </c>
      <c r="F4" s="40">
        <v>0</v>
      </c>
      <c r="G4" s="126">
        <v>20</v>
      </c>
      <c r="H4" s="134"/>
      <c r="I4" s="134"/>
      <c r="J4" s="134"/>
      <c r="K4" s="134"/>
      <c r="L4" s="39"/>
      <c r="M4" s="139">
        <v>4</v>
      </c>
      <c r="N4" s="3"/>
      <c r="O4" s="283" t="s">
        <v>67</v>
      </c>
      <c r="P4" s="283"/>
      <c r="Q4" s="283"/>
      <c r="R4" s="283"/>
      <c r="S4" s="283"/>
      <c r="T4" s="284">
        <v>43162</v>
      </c>
      <c r="U4" s="284"/>
      <c r="V4" s="284"/>
      <c r="W4" s="28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">
      <c r="A5" s="3"/>
      <c r="B5" s="155">
        <v>2</v>
      </c>
      <c r="C5" s="31" t="s">
        <v>27</v>
      </c>
      <c r="D5" s="43" t="s">
        <v>34</v>
      </c>
      <c r="E5" s="39">
        <f t="shared" si="0"/>
        <v>16</v>
      </c>
      <c r="F5" s="40">
        <v>0</v>
      </c>
      <c r="G5" s="146">
        <v>16</v>
      </c>
      <c r="H5" s="131"/>
      <c r="I5" s="131"/>
      <c r="J5" s="39"/>
      <c r="K5" s="39"/>
      <c r="L5" s="39"/>
      <c r="M5" s="139">
        <v>5</v>
      </c>
      <c r="N5" s="3"/>
      <c r="O5" s="228" t="s">
        <v>1</v>
      </c>
      <c r="P5" s="277" t="s">
        <v>57</v>
      </c>
      <c r="Q5" s="230" t="s">
        <v>4</v>
      </c>
      <c r="R5" s="262" t="s">
        <v>5</v>
      </c>
      <c r="S5" s="279" t="s">
        <v>7</v>
      </c>
      <c r="T5" s="279" t="s">
        <v>0</v>
      </c>
      <c r="U5" s="279" t="s">
        <v>15</v>
      </c>
      <c r="V5" s="272" t="s">
        <v>16</v>
      </c>
      <c r="W5" s="274" t="s">
        <v>23</v>
      </c>
      <c r="X5" s="228" t="s">
        <v>10</v>
      </c>
      <c r="Y5" s="276"/>
      <c r="Z5" s="228" t="s">
        <v>8</v>
      </c>
      <c r="AA5" s="277"/>
      <c r="AB5" s="277"/>
      <c r="AC5" s="277"/>
      <c r="AD5" s="278"/>
      <c r="AE5" s="268" t="s">
        <v>13</v>
      </c>
      <c r="AF5" s="269"/>
      <c r="AG5" s="228" t="s">
        <v>9</v>
      </c>
      <c r="AH5" s="277"/>
      <c r="AI5" s="277"/>
      <c r="AJ5" s="277"/>
      <c r="AK5" s="278"/>
      <c r="AL5" s="268" t="s">
        <v>13</v>
      </c>
      <c r="AM5" s="269"/>
    </row>
    <row r="6" spans="1:39" ht="18">
      <c r="A6" s="3"/>
      <c r="B6" s="155">
        <v>3</v>
      </c>
      <c r="C6" s="31" t="s">
        <v>27</v>
      </c>
      <c r="D6" s="43" t="s">
        <v>6</v>
      </c>
      <c r="E6" s="39">
        <f t="shared" si="0"/>
        <v>13</v>
      </c>
      <c r="F6" s="40">
        <v>0</v>
      </c>
      <c r="G6" s="41">
        <v>13</v>
      </c>
      <c r="H6" s="39"/>
      <c r="I6" s="39"/>
      <c r="J6" s="39"/>
      <c r="K6" s="39"/>
      <c r="L6" s="39"/>
      <c r="M6" s="139">
        <v>0</v>
      </c>
      <c r="N6" s="3"/>
      <c r="O6" s="229"/>
      <c r="P6" s="281"/>
      <c r="Q6" s="231"/>
      <c r="R6" s="197"/>
      <c r="S6" s="280"/>
      <c r="T6" s="280"/>
      <c r="U6" s="280"/>
      <c r="V6" s="273"/>
      <c r="W6" s="275"/>
      <c r="X6" s="10" t="s">
        <v>11</v>
      </c>
      <c r="Y6" s="11" t="s">
        <v>1</v>
      </c>
      <c r="Z6" s="13">
        <v>1</v>
      </c>
      <c r="AA6" s="14">
        <v>2</v>
      </c>
      <c r="AB6" s="15">
        <v>3</v>
      </c>
      <c r="AC6" s="16">
        <v>4</v>
      </c>
      <c r="AD6" s="17">
        <v>5</v>
      </c>
      <c r="AE6" s="270"/>
      <c r="AF6" s="271"/>
      <c r="AG6" s="73">
        <v>1</v>
      </c>
      <c r="AH6" s="74">
        <v>2</v>
      </c>
      <c r="AI6" s="75">
        <v>3</v>
      </c>
      <c r="AJ6" s="76">
        <v>4</v>
      </c>
      <c r="AK6" s="77">
        <v>5</v>
      </c>
      <c r="AL6" s="270"/>
      <c r="AM6" s="271"/>
    </row>
    <row r="7" spans="1:39" ht="18" customHeight="1">
      <c r="A7" s="3"/>
      <c r="B7" s="155">
        <v>4</v>
      </c>
      <c r="C7" s="31" t="s">
        <v>27</v>
      </c>
      <c r="D7" s="44" t="s">
        <v>82</v>
      </c>
      <c r="E7" s="39">
        <f t="shared" si="0"/>
        <v>10</v>
      </c>
      <c r="F7" s="40">
        <v>0</v>
      </c>
      <c r="G7" s="39">
        <v>10</v>
      </c>
      <c r="H7" s="39"/>
      <c r="I7" s="39"/>
      <c r="J7" s="39"/>
      <c r="K7" s="39"/>
      <c r="L7" s="39"/>
      <c r="M7" s="139">
        <v>5</v>
      </c>
      <c r="N7" s="3"/>
      <c r="O7" s="212">
        <v>1</v>
      </c>
      <c r="P7" s="248">
        <v>20</v>
      </c>
      <c r="Q7" s="219">
        <f>AE7+AL7</f>
        <v>1532.53</v>
      </c>
      <c r="R7" s="227" t="s">
        <v>66</v>
      </c>
      <c r="S7" s="111" t="s">
        <v>94</v>
      </c>
      <c r="T7" s="195" t="s">
        <v>79</v>
      </c>
      <c r="U7" s="195" t="s">
        <v>80</v>
      </c>
      <c r="V7" s="206">
        <v>69</v>
      </c>
      <c r="W7" s="265">
        <v>4</v>
      </c>
      <c r="X7" s="80">
        <v>6.726</v>
      </c>
      <c r="Y7" s="261">
        <v>1</v>
      </c>
      <c r="Z7" s="21"/>
      <c r="AA7" s="19">
        <v>153</v>
      </c>
      <c r="AB7" s="20"/>
      <c r="AC7" s="19">
        <v>156</v>
      </c>
      <c r="AD7" s="20"/>
      <c r="AE7" s="201">
        <f>SUM(Z7:AD8)</f>
        <v>770</v>
      </c>
      <c r="AF7" s="263">
        <v>2</v>
      </c>
      <c r="AG7" s="21"/>
      <c r="AH7" s="79">
        <v>154.53</v>
      </c>
      <c r="AI7" s="20"/>
      <c r="AJ7" s="19">
        <v>157</v>
      </c>
      <c r="AK7" s="20"/>
      <c r="AL7" s="201">
        <f>SUM(AG7:AK8)</f>
        <v>762.53</v>
      </c>
      <c r="AM7" s="203">
        <v>2</v>
      </c>
    </row>
    <row r="8" spans="1:39" ht="18" customHeight="1">
      <c r="A8" s="3"/>
      <c r="B8" s="155">
        <v>5</v>
      </c>
      <c r="C8" s="31" t="s">
        <v>27</v>
      </c>
      <c r="D8" s="43" t="s">
        <v>85</v>
      </c>
      <c r="E8" s="39">
        <f t="shared" si="0"/>
        <v>8</v>
      </c>
      <c r="F8" s="40">
        <v>0</v>
      </c>
      <c r="G8" s="39">
        <v>8</v>
      </c>
      <c r="H8" s="39"/>
      <c r="I8" s="39"/>
      <c r="J8" s="39"/>
      <c r="K8" s="131"/>
      <c r="L8" s="39"/>
      <c r="M8" s="139">
        <v>2.5</v>
      </c>
      <c r="N8" s="3"/>
      <c r="O8" s="212"/>
      <c r="P8" s="248"/>
      <c r="Q8" s="219"/>
      <c r="R8" s="227"/>
      <c r="S8" s="111" t="s">
        <v>95</v>
      </c>
      <c r="T8" s="195"/>
      <c r="U8" s="195"/>
      <c r="V8" s="206"/>
      <c r="W8" s="265"/>
      <c r="X8" s="21"/>
      <c r="Y8" s="261"/>
      <c r="Z8" s="18">
        <v>151</v>
      </c>
      <c r="AA8" s="20"/>
      <c r="AB8" s="19">
        <v>156</v>
      </c>
      <c r="AC8" s="20"/>
      <c r="AD8" s="19">
        <v>154</v>
      </c>
      <c r="AE8" s="201"/>
      <c r="AF8" s="264"/>
      <c r="AG8" s="18">
        <v>149</v>
      </c>
      <c r="AH8" s="20"/>
      <c r="AI8" s="19">
        <v>152</v>
      </c>
      <c r="AJ8" s="20"/>
      <c r="AK8" s="19">
        <v>150</v>
      </c>
      <c r="AL8" s="201"/>
      <c r="AM8" s="211"/>
    </row>
    <row r="9" spans="1:39" ht="18" customHeight="1">
      <c r="A9" s="3"/>
      <c r="B9" s="155">
        <v>6</v>
      </c>
      <c r="C9" s="31" t="s">
        <v>27</v>
      </c>
      <c r="D9" s="43" t="s">
        <v>86</v>
      </c>
      <c r="E9" s="39">
        <f t="shared" si="0"/>
        <v>6</v>
      </c>
      <c r="F9" s="40">
        <v>0</v>
      </c>
      <c r="G9" s="125">
        <v>6</v>
      </c>
      <c r="H9" s="125"/>
      <c r="I9" s="39"/>
      <c r="J9" s="39"/>
      <c r="K9" s="39"/>
      <c r="L9" s="39"/>
      <c r="M9" s="139">
        <v>2.5</v>
      </c>
      <c r="N9" s="3"/>
      <c r="O9" s="212">
        <v>2</v>
      </c>
      <c r="P9" s="249">
        <v>16</v>
      </c>
      <c r="Q9" s="219">
        <f>AE9+AL9</f>
        <v>1523.85</v>
      </c>
      <c r="R9" s="197" t="s">
        <v>34</v>
      </c>
      <c r="S9" s="111" t="s">
        <v>17</v>
      </c>
      <c r="T9" s="208" t="s">
        <v>39</v>
      </c>
      <c r="U9" s="208" t="s">
        <v>78</v>
      </c>
      <c r="V9" s="206">
        <v>7</v>
      </c>
      <c r="W9" s="207">
        <v>5</v>
      </c>
      <c r="X9" s="21"/>
      <c r="Y9" s="203">
        <v>3</v>
      </c>
      <c r="Z9" s="21"/>
      <c r="AA9" s="19">
        <v>149</v>
      </c>
      <c r="AB9" s="20"/>
      <c r="AC9" s="19">
        <v>150</v>
      </c>
      <c r="AD9" s="20"/>
      <c r="AE9" s="201">
        <f>SUM(Z9:AD10)</f>
        <v>765</v>
      </c>
      <c r="AF9" s="261">
        <v>1</v>
      </c>
      <c r="AG9" s="21"/>
      <c r="AH9" s="19">
        <v>149</v>
      </c>
      <c r="AI9" s="19">
        <v>154</v>
      </c>
      <c r="AJ9" s="79">
        <v>150.85</v>
      </c>
      <c r="AK9" s="20"/>
      <c r="AL9" s="201">
        <f>SUM(AG9:AK10)</f>
        <v>758.85</v>
      </c>
      <c r="AM9" s="199">
        <v>3</v>
      </c>
    </row>
    <row r="10" spans="1:39" ht="18" customHeight="1">
      <c r="A10" s="3"/>
      <c r="B10" s="155">
        <v>7</v>
      </c>
      <c r="C10" s="31"/>
      <c r="D10" s="43"/>
      <c r="E10" s="39">
        <f t="shared" si="0"/>
        <v>0</v>
      </c>
      <c r="F10" s="40">
        <v>0</v>
      </c>
      <c r="G10" s="125"/>
      <c r="H10" s="125"/>
      <c r="I10" s="39"/>
      <c r="J10" s="39"/>
      <c r="K10" s="39"/>
      <c r="L10" s="39"/>
      <c r="M10" s="139"/>
      <c r="N10" s="3"/>
      <c r="O10" s="212"/>
      <c r="P10" s="249"/>
      <c r="Q10" s="219"/>
      <c r="R10" s="198"/>
      <c r="S10" s="111" t="s">
        <v>77</v>
      </c>
      <c r="T10" s="209"/>
      <c r="U10" s="209"/>
      <c r="V10" s="206"/>
      <c r="W10" s="207"/>
      <c r="X10" s="80">
        <v>6.629</v>
      </c>
      <c r="Y10" s="204"/>
      <c r="Z10" s="18">
        <v>152</v>
      </c>
      <c r="AA10" s="20"/>
      <c r="AB10" s="19">
        <v>158</v>
      </c>
      <c r="AC10" s="20"/>
      <c r="AD10" s="19">
        <v>156</v>
      </c>
      <c r="AE10" s="201"/>
      <c r="AF10" s="261"/>
      <c r="AG10" s="18">
        <v>151</v>
      </c>
      <c r="AH10" s="20"/>
      <c r="AI10" s="20"/>
      <c r="AJ10" s="20"/>
      <c r="AK10" s="19">
        <v>154</v>
      </c>
      <c r="AL10" s="201"/>
      <c r="AM10" s="200"/>
    </row>
    <row r="11" spans="1:39" ht="18" customHeight="1">
      <c r="A11" s="3"/>
      <c r="B11" s="155">
        <v>8</v>
      </c>
      <c r="C11" s="27"/>
      <c r="D11" s="44"/>
      <c r="E11" s="39">
        <f t="shared" si="0"/>
        <v>0</v>
      </c>
      <c r="F11" s="40">
        <v>0</v>
      </c>
      <c r="G11" s="67"/>
      <c r="H11" s="67"/>
      <c r="I11" s="39"/>
      <c r="J11" s="39"/>
      <c r="K11" s="39"/>
      <c r="L11" s="39"/>
      <c r="M11" s="139"/>
      <c r="N11" s="3"/>
      <c r="O11" s="212">
        <v>3</v>
      </c>
      <c r="P11" s="250">
        <v>13</v>
      </c>
      <c r="Q11" s="219">
        <f>AE11+AL11</f>
        <v>1522.87</v>
      </c>
      <c r="R11" s="196" t="s">
        <v>6</v>
      </c>
      <c r="S11" s="111" t="s">
        <v>3</v>
      </c>
      <c r="T11" s="195" t="s">
        <v>91</v>
      </c>
      <c r="U11" s="195" t="s">
        <v>81</v>
      </c>
      <c r="V11" s="206">
        <v>30</v>
      </c>
      <c r="W11" s="207">
        <v>0</v>
      </c>
      <c r="X11" s="21"/>
      <c r="Y11" s="218">
        <v>2</v>
      </c>
      <c r="Z11" s="18">
        <v>147</v>
      </c>
      <c r="AA11" s="20"/>
      <c r="AB11" s="20"/>
      <c r="AC11" s="20"/>
      <c r="AD11" s="20"/>
      <c r="AE11" s="201">
        <f>SUM(Z11:AD13)</f>
        <v>760</v>
      </c>
      <c r="AF11" s="226">
        <v>3</v>
      </c>
      <c r="AG11" s="145">
        <v>148.87</v>
      </c>
      <c r="AH11" s="19">
        <v>150</v>
      </c>
      <c r="AI11" s="20"/>
      <c r="AJ11" s="20"/>
      <c r="AK11" s="20"/>
      <c r="AL11" s="201">
        <f>SUM(AG11:AK13)</f>
        <v>762.87</v>
      </c>
      <c r="AM11" s="213">
        <v>1</v>
      </c>
    </row>
    <row r="12" spans="1:39" ht="18" customHeight="1">
      <c r="A12" s="3"/>
      <c r="B12" s="155">
        <v>9</v>
      </c>
      <c r="C12" s="31"/>
      <c r="D12" s="43"/>
      <c r="E12" s="39">
        <f t="shared" si="0"/>
        <v>0</v>
      </c>
      <c r="F12" s="40">
        <v>0</v>
      </c>
      <c r="G12" s="39"/>
      <c r="H12" s="39"/>
      <c r="I12" s="39"/>
      <c r="J12" s="39"/>
      <c r="K12" s="39"/>
      <c r="L12" s="39"/>
      <c r="M12" s="139"/>
      <c r="N12" s="3"/>
      <c r="O12" s="212"/>
      <c r="P12" s="250"/>
      <c r="Q12" s="219"/>
      <c r="R12" s="196"/>
      <c r="S12" s="111" t="s">
        <v>44</v>
      </c>
      <c r="T12" s="195"/>
      <c r="U12" s="195"/>
      <c r="V12" s="206"/>
      <c r="W12" s="207"/>
      <c r="X12" s="21"/>
      <c r="Y12" s="218"/>
      <c r="Z12" s="21"/>
      <c r="AA12" s="19">
        <v>150</v>
      </c>
      <c r="AB12" s="19">
        <v>152</v>
      </c>
      <c r="AC12" s="20"/>
      <c r="AD12" s="20"/>
      <c r="AE12" s="201"/>
      <c r="AF12" s="226"/>
      <c r="AG12" s="21"/>
      <c r="AH12" s="65"/>
      <c r="AI12" s="19">
        <v>153</v>
      </c>
      <c r="AJ12" s="20"/>
      <c r="AK12" s="20"/>
      <c r="AL12" s="201"/>
      <c r="AM12" s="214"/>
    </row>
    <row r="13" spans="1:39" ht="18" customHeight="1">
      <c r="A13" s="3"/>
      <c r="B13" s="155">
        <v>10</v>
      </c>
      <c r="C13" s="27"/>
      <c r="D13" s="44"/>
      <c r="E13" s="39">
        <f t="shared" si="0"/>
        <v>0</v>
      </c>
      <c r="F13" s="40">
        <v>0</v>
      </c>
      <c r="G13" s="39"/>
      <c r="H13" s="39"/>
      <c r="I13" s="39"/>
      <c r="J13" s="39"/>
      <c r="K13" s="39"/>
      <c r="L13" s="39"/>
      <c r="M13" s="139"/>
      <c r="N13" s="3"/>
      <c r="O13" s="212"/>
      <c r="P13" s="250"/>
      <c r="Q13" s="219"/>
      <c r="R13" s="196"/>
      <c r="S13" s="111" t="s">
        <v>76</v>
      </c>
      <c r="T13" s="195"/>
      <c r="U13" s="202"/>
      <c r="V13" s="206"/>
      <c r="W13" s="207"/>
      <c r="X13" s="80">
        <v>6.68</v>
      </c>
      <c r="Y13" s="218"/>
      <c r="Z13" s="21"/>
      <c r="AA13" s="20"/>
      <c r="AB13" s="20"/>
      <c r="AC13" s="19">
        <v>156</v>
      </c>
      <c r="AD13" s="19">
        <v>155</v>
      </c>
      <c r="AE13" s="201"/>
      <c r="AF13" s="226"/>
      <c r="AG13" s="21"/>
      <c r="AH13" s="20"/>
      <c r="AI13" s="20"/>
      <c r="AJ13" s="19">
        <v>157</v>
      </c>
      <c r="AK13" s="19">
        <v>154</v>
      </c>
      <c r="AL13" s="201"/>
      <c r="AM13" s="215"/>
    </row>
    <row r="14" spans="1:39" ht="18" customHeight="1">
      <c r="A14" s="3"/>
      <c r="B14" s="155">
        <v>11</v>
      </c>
      <c r="C14" s="31"/>
      <c r="D14" s="43"/>
      <c r="E14" s="39">
        <f t="shared" si="0"/>
        <v>0</v>
      </c>
      <c r="F14" s="40">
        <v>0</v>
      </c>
      <c r="G14" s="39"/>
      <c r="H14" s="39"/>
      <c r="I14" s="39"/>
      <c r="J14" s="39"/>
      <c r="K14" s="39"/>
      <c r="L14" s="39"/>
      <c r="M14" s="139"/>
      <c r="N14" s="3"/>
      <c r="O14" s="212">
        <v>4</v>
      </c>
      <c r="P14" s="251">
        <v>10</v>
      </c>
      <c r="Q14" s="219">
        <f>AE14+AL14</f>
        <v>1483.1399999999999</v>
      </c>
      <c r="R14" s="196" t="s">
        <v>82</v>
      </c>
      <c r="S14" s="24" t="s">
        <v>2</v>
      </c>
      <c r="T14" s="195" t="s">
        <v>92</v>
      </c>
      <c r="U14" s="195" t="s">
        <v>84</v>
      </c>
      <c r="V14" s="206">
        <v>53</v>
      </c>
      <c r="W14" s="207">
        <v>5</v>
      </c>
      <c r="X14" s="80">
        <v>6.881</v>
      </c>
      <c r="Y14" s="205">
        <v>6</v>
      </c>
      <c r="Z14" s="21"/>
      <c r="AA14" s="19">
        <v>149</v>
      </c>
      <c r="AB14" s="19">
        <v>153</v>
      </c>
      <c r="AC14" s="20"/>
      <c r="AD14" s="19">
        <v>153</v>
      </c>
      <c r="AE14" s="201">
        <f>SUM(Z14:AD15)</f>
        <v>741</v>
      </c>
      <c r="AF14" s="210">
        <v>4</v>
      </c>
      <c r="AG14" s="18">
        <v>145</v>
      </c>
      <c r="AH14" s="20"/>
      <c r="AI14" s="20"/>
      <c r="AJ14" s="20"/>
      <c r="AK14" s="79">
        <v>153.14</v>
      </c>
      <c r="AL14" s="201">
        <f>SUM(AG14:AK15)</f>
        <v>742.14</v>
      </c>
      <c r="AM14" s="205">
        <v>5</v>
      </c>
    </row>
    <row r="15" spans="1:39" ht="18.75" customHeight="1">
      <c r="A15" s="3"/>
      <c r="B15" s="155">
        <v>12</v>
      </c>
      <c r="C15" s="31"/>
      <c r="D15" s="43"/>
      <c r="E15" s="39">
        <f t="shared" si="0"/>
        <v>0</v>
      </c>
      <c r="F15" s="40">
        <v>0</v>
      </c>
      <c r="G15" s="39"/>
      <c r="H15" s="39"/>
      <c r="I15" s="39"/>
      <c r="J15" s="39"/>
      <c r="K15" s="39"/>
      <c r="L15" s="39"/>
      <c r="M15" s="139"/>
      <c r="N15" s="3"/>
      <c r="O15" s="212"/>
      <c r="P15" s="251"/>
      <c r="Q15" s="219"/>
      <c r="R15" s="196"/>
      <c r="S15" s="24" t="s">
        <v>83</v>
      </c>
      <c r="T15" s="195"/>
      <c r="U15" s="195"/>
      <c r="V15" s="206"/>
      <c r="W15" s="207"/>
      <c r="X15" s="21"/>
      <c r="Y15" s="205"/>
      <c r="Z15" s="18">
        <v>139</v>
      </c>
      <c r="AA15" s="20"/>
      <c r="AB15" s="20"/>
      <c r="AC15" s="19">
        <v>147</v>
      </c>
      <c r="AD15" s="20"/>
      <c r="AE15" s="201"/>
      <c r="AF15" s="210"/>
      <c r="AG15" s="21"/>
      <c r="AH15" s="19">
        <v>144</v>
      </c>
      <c r="AI15" s="19">
        <v>152</v>
      </c>
      <c r="AJ15" s="19">
        <v>148</v>
      </c>
      <c r="AK15" s="20"/>
      <c r="AL15" s="201"/>
      <c r="AM15" s="205"/>
    </row>
    <row r="16" spans="1:39" ht="18.75" customHeight="1" thickBot="1">
      <c r="A16" s="3"/>
      <c r="B16" s="157"/>
      <c r="C16" s="158"/>
      <c r="D16" s="141"/>
      <c r="E16" s="159">
        <f>SUM(G16:L16)</f>
        <v>0</v>
      </c>
      <c r="F16" s="160">
        <f>E16</f>
        <v>0</v>
      </c>
      <c r="G16" s="159"/>
      <c r="H16" s="159"/>
      <c r="I16" s="159"/>
      <c r="J16" s="159"/>
      <c r="K16" s="159"/>
      <c r="L16" s="159"/>
      <c r="M16" s="140"/>
      <c r="N16" s="3"/>
      <c r="O16" s="212">
        <v>5</v>
      </c>
      <c r="P16" s="251">
        <v>8</v>
      </c>
      <c r="Q16" s="219">
        <f>AE16+AL16</f>
        <v>1467.45</v>
      </c>
      <c r="R16" s="196" t="s">
        <v>85</v>
      </c>
      <c r="S16" s="78" t="s">
        <v>87</v>
      </c>
      <c r="T16" s="195" t="s">
        <v>39</v>
      </c>
      <c r="U16" s="195" t="s">
        <v>81</v>
      </c>
      <c r="V16" s="206">
        <v>55</v>
      </c>
      <c r="W16" s="220">
        <v>2.5</v>
      </c>
      <c r="X16" s="21"/>
      <c r="Y16" s="210">
        <v>5</v>
      </c>
      <c r="Z16" s="21"/>
      <c r="AA16" s="19">
        <v>146</v>
      </c>
      <c r="AB16" s="19">
        <v>150</v>
      </c>
      <c r="AC16" s="19">
        <v>144</v>
      </c>
      <c r="AD16" s="20"/>
      <c r="AE16" s="201">
        <f>SUM(Z16:AD17)</f>
        <v>725</v>
      </c>
      <c r="AF16" s="210">
        <v>5</v>
      </c>
      <c r="AG16" s="21"/>
      <c r="AH16" s="19">
        <v>148</v>
      </c>
      <c r="AI16" s="79">
        <v>152.45</v>
      </c>
      <c r="AJ16" s="19">
        <v>152</v>
      </c>
      <c r="AK16" s="20"/>
      <c r="AL16" s="201">
        <f>SUM(AG16:AK17)</f>
        <v>742.45</v>
      </c>
      <c r="AM16" s="205">
        <v>4</v>
      </c>
    </row>
    <row r="17" spans="1:39" ht="18" customHeight="1">
      <c r="A17" s="3"/>
      <c r="B17" s="149"/>
      <c r="C17" s="150"/>
      <c r="D17" s="151" t="s">
        <v>25</v>
      </c>
      <c r="E17" s="142">
        <f>SUM(E4:E16)</f>
        <v>73</v>
      </c>
      <c r="F17" s="37"/>
      <c r="G17" s="37"/>
      <c r="H17" s="37"/>
      <c r="I17" s="152" t="s">
        <v>26</v>
      </c>
      <c r="J17" s="153" t="s">
        <v>27</v>
      </c>
      <c r="K17" s="149" t="s">
        <v>28</v>
      </c>
      <c r="L17" s="150" t="s">
        <v>29</v>
      </c>
      <c r="M17" s="3"/>
      <c r="N17" s="3"/>
      <c r="O17" s="212"/>
      <c r="P17" s="251"/>
      <c r="Q17" s="219"/>
      <c r="R17" s="196"/>
      <c r="S17" s="78" t="s">
        <v>88</v>
      </c>
      <c r="T17" s="195"/>
      <c r="U17" s="195"/>
      <c r="V17" s="206"/>
      <c r="W17" s="220"/>
      <c r="X17" s="138">
        <v>6.854</v>
      </c>
      <c r="Y17" s="210"/>
      <c r="Z17" s="18">
        <v>139</v>
      </c>
      <c r="AA17" s="20"/>
      <c r="AB17" s="20"/>
      <c r="AC17" s="20"/>
      <c r="AD17" s="19">
        <v>146</v>
      </c>
      <c r="AE17" s="201"/>
      <c r="AF17" s="210"/>
      <c r="AG17" s="18">
        <v>144</v>
      </c>
      <c r="AH17" s="20"/>
      <c r="AI17" s="20"/>
      <c r="AJ17" s="20"/>
      <c r="AK17" s="19">
        <v>146</v>
      </c>
      <c r="AL17" s="201"/>
      <c r="AM17" s="205"/>
    </row>
    <row r="18" spans="1:39" ht="18.75" customHeight="1">
      <c r="A18" s="3"/>
      <c r="B18" s="3"/>
      <c r="C18" s="32"/>
      <c r="D18" s="32"/>
      <c r="E18" s="32"/>
      <c r="F18" s="3"/>
      <c r="G18" s="3"/>
      <c r="H18" s="3"/>
      <c r="I18" s="3"/>
      <c r="J18" s="3"/>
      <c r="K18" s="3"/>
      <c r="L18" s="3"/>
      <c r="M18" s="3"/>
      <c r="N18" s="3"/>
      <c r="O18" s="256">
        <v>6</v>
      </c>
      <c r="P18" s="232">
        <v>6</v>
      </c>
      <c r="Q18" s="258">
        <f>AE18+AL18-30</f>
        <v>1161.0900000000001</v>
      </c>
      <c r="R18" s="196" t="s">
        <v>86</v>
      </c>
      <c r="S18" s="143" t="s">
        <v>89</v>
      </c>
      <c r="T18" s="195" t="s">
        <v>39</v>
      </c>
      <c r="U18" s="195" t="s">
        <v>81</v>
      </c>
      <c r="V18" s="252">
        <v>4</v>
      </c>
      <c r="W18" s="254">
        <v>2.5</v>
      </c>
      <c r="X18" s="138">
        <v>6.796</v>
      </c>
      <c r="Y18" s="223">
        <v>4</v>
      </c>
      <c r="Z18" s="81"/>
      <c r="AA18" s="144">
        <v>61</v>
      </c>
      <c r="AB18" s="144">
        <v>145</v>
      </c>
      <c r="AC18" s="20"/>
      <c r="AD18" s="20"/>
      <c r="AE18" s="216">
        <f>SUM(Z18:AD19)</f>
        <v>616</v>
      </c>
      <c r="AF18" s="223">
        <v>6</v>
      </c>
      <c r="AG18" s="81"/>
      <c r="AH18" s="144">
        <v>90</v>
      </c>
      <c r="AI18" s="144">
        <v>144</v>
      </c>
      <c r="AJ18" s="20"/>
      <c r="AK18" s="20"/>
      <c r="AL18" s="216">
        <f>SUM(AG18:AK19)</f>
        <v>575.09</v>
      </c>
      <c r="AM18" s="221">
        <v>6</v>
      </c>
    </row>
    <row r="19" spans="1:39" ht="19.5" customHeight="1" thickBot="1">
      <c r="A19" s="3"/>
      <c r="B19" s="236" t="s">
        <v>72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3"/>
      <c r="N19" s="3"/>
      <c r="O19" s="257"/>
      <c r="P19" s="233"/>
      <c r="Q19" s="259"/>
      <c r="R19" s="260"/>
      <c r="S19" s="133" t="s">
        <v>90</v>
      </c>
      <c r="T19" s="225"/>
      <c r="U19" s="225"/>
      <c r="V19" s="253"/>
      <c r="W19" s="255"/>
      <c r="X19" s="82"/>
      <c r="Y19" s="224"/>
      <c r="Z19" s="83">
        <v>143</v>
      </c>
      <c r="AA19" s="115"/>
      <c r="AB19" s="115"/>
      <c r="AC19" s="84">
        <v>127</v>
      </c>
      <c r="AD19" s="84">
        <v>140</v>
      </c>
      <c r="AE19" s="217"/>
      <c r="AF19" s="224"/>
      <c r="AG19" s="83">
        <v>66</v>
      </c>
      <c r="AH19" s="115"/>
      <c r="AI19" s="115"/>
      <c r="AJ19" s="84">
        <v>125</v>
      </c>
      <c r="AK19" s="136">
        <v>150.09</v>
      </c>
      <c r="AL19" s="217"/>
      <c r="AM19" s="222"/>
    </row>
    <row r="20" spans="1:39" ht="19.5" customHeight="1">
      <c r="A20" s="3"/>
      <c r="B20" s="237" t="s">
        <v>1</v>
      </c>
      <c r="C20" s="238"/>
      <c r="D20" s="241" t="s">
        <v>7</v>
      </c>
      <c r="E20" s="243" t="s">
        <v>30</v>
      </c>
      <c r="F20" s="245" t="s">
        <v>31</v>
      </c>
      <c r="G20" s="243" t="s">
        <v>32</v>
      </c>
      <c r="H20" s="243"/>
      <c r="I20" s="243"/>
      <c r="J20" s="243"/>
      <c r="K20" s="243"/>
      <c r="L20" s="24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9.5" customHeight="1">
      <c r="A21" s="3"/>
      <c r="B21" s="239"/>
      <c r="C21" s="240"/>
      <c r="D21" s="242"/>
      <c r="E21" s="244"/>
      <c r="F21" s="246"/>
      <c r="G21" s="137" t="s">
        <v>66</v>
      </c>
      <c r="H21" s="33" t="s">
        <v>33</v>
      </c>
      <c r="I21" s="132" t="s">
        <v>59</v>
      </c>
      <c r="J21" s="135" t="s">
        <v>62</v>
      </c>
      <c r="K21" s="34" t="s">
        <v>34</v>
      </c>
      <c r="L21" s="163" t="s">
        <v>21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85"/>
      <c r="AB21" s="85"/>
      <c r="AC21" s="85"/>
      <c r="AD21" s="85"/>
      <c r="AE21" s="85"/>
      <c r="AF21" s="86"/>
      <c r="AG21" s="86"/>
      <c r="AH21" s="86"/>
      <c r="AI21" s="86"/>
      <c r="AJ21" s="86"/>
      <c r="AK21" s="86"/>
      <c r="AL21" s="2"/>
      <c r="AM21" s="2"/>
    </row>
    <row r="22" spans="1:39" ht="17.25" customHeight="1">
      <c r="A22" s="3"/>
      <c r="B22" s="239"/>
      <c r="C22" s="240"/>
      <c r="D22" s="242"/>
      <c r="E22" s="244"/>
      <c r="F22" s="246"/>
      <c r="G22" s="36" t="s">
        <v>68</v>
      </c>
      <c r="H22" s="36" t="s">
        <v>70</v>
      </c>
      <c r="I22" s="36" t="s">
        <v>71</v>
      </c>
      <c r="J22" s="36" t="s">
        <v>73</v>
      </c>
      <c r="K22" s="36" t="s">
        <v>74</v>
      </c>
      <c r="L22" s="164" t="s">
        <v>75</v>
      </c>
      <c r="M22" s="3"/>
      <c r="N22" s="3"/>
      <c r="O22" s="3"/>
      <c r="P22" s="3"/>
      <c r="Q22" s="87" t="s">
        <v>12</v>
      </c>
      <c r="R22" s="70"/>
      <c r="S22" s="70"/>
      <c r="T22" s="3"/>
      <c r="U22" s="97" t="s">
        <v>24</v>
      </c>
      <c r="V22" s="88"/>
      <c r="W22" s="88"/>
      <c r="X22" s="88"/>
      <c r="Y22" s="3"/>
      <c r="Z22" s="2"/>
      <c r="AA22" s="85"/>
      <c r="AB22" s="85"/>
      <c r="AC22" s="85"/>
      <c r="AD22" s="85"/>
      <c r="AE22" s="85"/>
      <c r="AF22" s="89"/>
      <c r="AG22" s="89"/>
      <c r="AH22" s="89"/>
      <c r="AI22" s="89"/>
      <c r="AJ22" s="89"/>
      <c r="AK22" s="89"/>
      <c r="AL22" s="2"/>
      <c r="AM22" s="2"/>
    </row>
    <row r="23" spans="1:39" ht="17.25" customHeight="1">
      <c r="A23" s="3"/>
      <c r="B23" s="154">
        <v>1</v>
      </c>
      <c r="C23" s="31" t="s">
        <v>27</v>
      </c>
      <c r="D23" s="147" t="s">
        <v>94</v>
      </c>
      <c r="E23" s="39">
        <f aca="true" t="shared" si="1" ref="E23:E46">SUM(G23:L23)</f>
        <v>20</v>
      </c>
      <c r="F23" s="40"/>
      <c r="G23" s="126">
        <v>20</v>
      </c>
      <c r="H23" s="134"/>
      <c r="I23" s="134"/>
      <c r="J23" s="134"/>
      <c r="K23" s="134"/>
      <c r="L23" s="165"/>
      <c r="M23" s="3"/>
      <c r="N23" s="3"/>
      <c r="O23" s="3"/>
      <c r="P23" s="3"/>
      <c r="Q23" s="90" t="s">
        <v>20</v>
      </c>
      <c r="R23" s="71"/>
      <c r="S23" s="71"/>
      <c r="T23" s="3"/>
      <c r="U23" s="72" t="s">
        <v>14</v>
      </c>
      <c r="V23" s="88"/>
      <c r="W23" s="88"/>
      <c r="X23" s="88"/>
      <c r="Y23" s="3"/>
      <c r="Z23" s="2"/>
      <c r="AA23" s="85"/>
      <c r="AB23" s="85"/>
      <c r="AC23" s="85"/>
      <c r="AD23" s="85"/>
      <c r="AE23" s="85"/>
      <c r="AF23" s="89"/>
      <c r="AG23" s="89"/>
      <c r="AH23" s="89"/>
      <c r="AI23" s="89"/>
      <c r="AJ23" s="89"/>
      <c r="AK23" s="89"/>
      <c r="AL23" s="2"/>
      <c r="AM23" s="2"/>
    </row>
    <row r="24" spans="1:39" ht="17.25" customHeight="1">
      <c r="A24" s="3"/>
      <c r="B24" s="154">
        <v>1</v>
      </c>
      <c r="C24" s="31" t="s">
        <v>27</v>
      </c>
      <c r="D24" s="147" t="s">
        <v>95</v>
      </c>
      <c r="E24" s="39">
        <f>SUM(G24:L24)</f>
        <v>20</v>
      </c>
      <c r="F24" s="40"/>
      <c r="G24" s="126">
        <v>20</v>
      </c>
      <c r="H24" s="134"/>
      <c r="I24" s="134"/>
      <c r="J24" s="134"/>
      <c r="K24" s="134"/>
      <c r="L24" s="165"/>
      <c r="M24" s="3"/>
      <c r="N24" s="3"/>
      <c r="O24" s="3"/>
      <c r="P24" s="3"/>
      <c r="Q24" s="90"/>
      <c r="R24" s="71"/>
      <c r="S24" s="71"/>
      <c r="T24" s="3"/>
      <c r="U24" s="72" t="s">
        <v>53</v>
      </c>
      <c r="V24" s="88"/>
      <c r="W24" s="88"/>
      <c r="X24" s="88"/>
      <c r="Y24" s="3"/>
      <c r="Z24" s="2"/>
      <c r="AA24" s="85"/>
      <c r="AB24" s="85"/>
      <c r="AC24" s="85"/>
      <c r="AD24" s="85"/>
      <c r="AE24" s="85"/>
      <c r="AF24" s="89"/>
      <c r="AG24" s="89"/>
      <c r="AH24" s="89"/>
      <c r="AI24" s="89"/>
      <c r="AJ24" s="89"/>
      <c r="AK24" s="89"/>
      <c r="AL24" s="2"/>
      <c r="AM24" s="2"/>
    </row>
    <row r="25" spans="1:39" ht="17.25" customHeight="1">
      <c r="A25" s="3"/>
      <c r="B25" s="154">
        <v>2</v>
      </c>
      <c r="C25" s="31" t="s">
        <v>27</v>
      </c>
      <c r="D25" s="38" t="s">
        <v>17</v>
      </c>
      <c r="E25" s="39">
        <f t="shared" si="1"/>
        <v>16</v>
      </c>
      <c r="F25" s="40"/>
      <c r="G25" s="146">
        <v>16</v>
      </c>
      <c r="H25" s="131"/>
      <c r="I25" s="131"/>
      <c r="J25" s="39"/>
      <c r="K25" s="39"/>
      <c r="L25" s="165"/>
      <c r="M25" s="3"/>
      <c r="N25" s="3"/>
      <c r="O25" s="3"/>
      <c r="P25" s="3"/>
      <c r="Q25" s="90"/>
      <c r="R25" s="71"/>
      <c r="S25" s="71"/>
      <c r="T25" s="3"/>
      <c r="U25" s="72" t="s">
        <v>93</v>
      </c>
      <c r="V25" s="88"/>
      <c r="W25" s="88"/>
      <c r="X25" s="88"/>
      <c r="Y25" s="3"/>
      <c r="Z25" s="2"/>
      <c r="AA25" s="85"/>
      <c r="AB25" s="85"/>
      <c r="AC25" s="85"/>
      <c r="AD25" s="85"/>
      <c r="AE25" s="85"/>
      <c r="AF25" s="89"/>
      <c r="AG25" s="89"/>
      <c r="AH25" s="89"/>
      <c r="AI25" s="89"/>
      <c r="AJ25" s="89"/>
      <c r="AK25" s="89"/>
      <c r="AL25" s="2"/>
      <c r="AM25" s="2"/>
    </row>
    <row r="26" spans="1:39" ht="17.25" customHeight="1">
      <c r="A26" s="3"/>
      <c r="B26" s="154">
        <v>2</v>
      </c>
      <c r="C26" s="31" t="s">
        <v>27</v>
      </c>
      <c r="D26" s="38" t="s">
        <v>77</v>
      </c>
      <c r="E26" s="39">
        <f t="shared" si="1"/>
        <v>16</v>
      </c>
      <c r="F26" s="40"/>
      <c r="G26" s="146">
        <v>16</v>
      </c>
      <c r="H26" s="131"/>
      <c r="I26" s="131"/>
      <c r="J26" s="39"/>
      <c r="K26" s="39"/>
      <c r="L26" s="16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2"/>
      <c r="AA26" s="85"/>
      <c r="AB26" s="85"/>
      <c r="AC26" s="85"/>
      <c r="AD26" s="85"/>
      <c r="AE26" s="85"/>
      <c r="AF26" s="89"/>
      <c r="AG26" s="89"/>
      <c r="AH26" s="89"/>
      <c r="AI26" s="89"/>
      <c r="AJ26" s="89"/>
      <c r="AK26" s="89"/>
      <c r="AL26" s="2"/>
      <c r="AM26" s="45"/>
    </row>
    <row r="27" spans="1:14" ht="17.25" customHeight="1">
      <c r="A27" s="3"/>
      <c r="B27" s="154">
        <v>3</v>
      </c>
      <c r="C27" s="31" t="s">
        <v>27</v>
      </c>
      <c r="D27" s="38" t="s">
        <v>3</v>
      </c>
      <c r="E27" s="39">
        <f t="shared" si="1"/>
        <v>13</v>
      </c>
      <c r="F27" s="40"/>
      <c r="G27" s="41">
        <v>13</v>
      </c>
      <c r="H27" s="39"/>
      <c r="I27" s="39"/>
      <c r="J27" s="39"/>
      <c r="K27" s="39"/>
      <c r="L27" s="165"/>
      <c r="M27" s="3"/>
      <c r="N27" s="3"/>
    </row>
    <row r="28" spans="1:26" ht="17.25" customHeight="1">
      <c r="A28" s="3"/>
      <c r="B28" s="154">
        <v>3</v>
      </c>
      <c r="C28" s="31" t="s">
        <v>27</v>
      </c>
      <c r="D28" s="38" t="s">
        <v>44</v>
      </c>
      <c r="E28" s="39">
        <f t="shared" si="1"/>
        <v>13</v>
      </c>
      <c r="F28" s="40"/>
      <c r="G28" s="41">
        <v>13</v>
      </c>
      <c r="H28" s="39"/>
      <c r="I28" s="39"/>
      <c r="J28" s="39"/>
      <c r="K28" s="39"/>
      <c r="L28" s="165"/>
      <c r="M28" s="3"/>
      <c r="N28" s="3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ht="17.25" customHeight="1">
      <c r="A29" s="161"/>
      <c r="B29" s="154">
        <v>3</v>
      </c>
      <c r="C29" s="31" t="s">
        <v>27</v>
      </c>
      <c r="D29" s="38" t="s">
        <v>76</v>
      </c>
      <c r="E29" s="39">
        <f t="shared" si="1"/>
        <v>13</v>
      </c>
      <c r="F29" s="40"/>
      <c r="G29" s="41">
        <v>13</v>
      </c>
      <c r="H29" s="39"/>
      <c r="I29" s="39"/>
      <c r="J29" s="39"/>
      <c r="K29" s="39"/>
      <c r="L29" s="165"/>
      <c r="M29" s="3"/>
      <c r="N29" s="3"/>
      <c r="O29" s="89"/>
      <c r="P29" s="89"/>
      <c r="Q29" s="89"/>
      <c r="R29" s="89"/>
      <c r="S29" s="99"/>
      <c r="T29" s="89"/>
      <c r="U29" s="89"/>
      <c r="V29" s="89"/>
      <c r="W29" s="89"/>
      <c r="X29" s="98"/>
      <c r="Y29" s="89"/>
      <c r="Z29" s="89"/>
    </row>
    <row r="30" spans="1:39" ht="17.25" customHeight="1">
      <c r="A30" s="161"/>
      <c r="B30" s="154">
        <v>4</v>
      </c>
      <c r="C30" s="31" t="s">
        <v>27</v>
      </c>
      <c r="D30" s="38" t="s">
        <v>2</v>
      </c>
      <c r="E30" s="39">
        <f t="shared" si="1"/>
        <v>10</v>
      </c>
      <c r="F30" s="40"/>
      <c r="G30" s="39">
        <v>10</v>
      </c>
      <c r="H30" s="39"/>
      <c r="I30" s="39"/>
      <c r="J30" s="39"/>
      <c r="K30" s="39"/>
      <c r="L30" s="165"/>
      <c r="M30" s="3"/>
      <c r="N30" s="3"/>
      <c r="O30" s="89"/>
      <c r="P30" s="89"/>
      <c r="Q30" s="89"/>
      <c r="R30" s="89"/>
      <c r="S30" s="99"/>
      <c r="T30" s="89"/>
      <c r="U30" s="89"/>
      <c r="V30" s="89"/>
      <c r="W30" s="89"/>
      <c r="X30" s="93"/>
      <c r="Y30" s="89"/>
      <c r="Z30" s="92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</row>
    <row r="31" spans="1:37" ht="17.25" customHeight="1">
      <c r="A31" s="161"/>
      <c r="B31" s="155">
        <v>4</v>
      </c>
      <c r="C31" s="31" t="s">
        <v>27</v>
      </c>
      <c r="D31" s="38" t="s">
        <v>83</v>
      </c>
      <c r="E31" s="39">
        <f>SUM(G31:L31)</f>
        <v>10</v>
      </c>
      <c r="F31" s="40"/>
      <c r="G31" s="39">
        <v>10</v>
      </c>
      <c r="H31" s="39"/>
      <c r="I31" s="39"/>
      <c r="J31" s="39"/>
      <c r="K31" s="131"/>
      <c r="L31" s="165"/>
      <c r="M31" s="3"/>
      <c r="N31" s="3"/>
      <c r="O31" s="89"/>
      <c r="P31" s="89"/>
      <c r="Q31" s="53"/>
      <c r="R31" s="100"/>
      <c r="S31" s="61"/>
      <c r="T31" s="62"/>
      <c r="U31" s="61"/>
      <c r="V31" s="61"/>
      <c r="W31" s="61"/>
      <c r="X31" s="61"/>
      <c r="Y31" s="61"/>
      <c r="Z31" s="92"/>
      <c r="AA31" s="93"/>
      <c r="AB31" s="93"/>
      <c r="AC31" s="93"/>
      <c r="AD31" s="93"/>
      <c r="AG31" s="93"/>
      <c r="AH31" s="93"/>
      <c r="AI31" s="93"/>
      <c r="AJ31" s="94"/>
      <c r="AK31" s="93"/>
    </row>
    <row r="32" spans="1:39" ht="17.25" customHeight="1">
      <c r="A32" s="161"/>
      <c r="B32" s="155">
        <v>5</v>
      </c>
      <c r="C32" s="31" t="s">
        <v>27</v>
      </c>
      <c r="D32" s="38" t="s">
        <v>87</v>
      </c>
      <c r="E32" s="39">
        <f>SUM(G32:L32)</f>
        <v>8</v>
      </c>
      <c r="F32" s="40"/>
      <c r="G32" s="39">
        <v>8</v>
      </c>
      <c r="H32" s="39"/>
      <c r="I32" s="39"/>
      <c r="J32" s="39"/>
      <c r="K32" s="131"/>
      <c r="L32" s="165"/>
      <c r="M32" s="3"/>
      <c r="N32" s="3"/>
      <c r="O32" s="89"/>
      <c r="P32" s="89"/>
      <c r="Q32" s="53"/>
      <c r="R32" s="100"/>
      <c r="S32" s="61"/>
      <c r="T32" s="62"/>
      <c r="U32" s="61"/>
      <c r="V32" s="61"/>
      <c r="W32" s="61"/>
      <c r="X32" s="61"/>
      <c r="Y32" s="61"/>
      <c r="Z32" s="92"/>
      <c r="AA32" s="93"/>
      <c r="AB32" s="93"/>
      <c r="AC32" s="93"/>
      <c r="AD32" s="94"/>
      <c r="AE32" s="89"/>
      <c r="AF32" s="89"/>
      <c r="AG32" s="93"/>
      <c r="AH32" s="93"/>
      <c r="AI32" s="93"/>
      <c r="AJ32" s="93"/>
      <c r="AK32" s="93"/>
      <c r="AL32" s="89"/>
      <c r="AM32" s="89"/>
    </row>
    <row r="33" spans="1:37" ht="17.25" customHeight="1">
      <c r="A33" s="161"/>
      <c r="B33" s="154">
        <v>5</v>
      </c>
      <c r="C33" s="31" t="s">
        <v>27</v>
      </c>
      <c r="D33" s="38" t="s">
        <v>88</v>
      </c>
      <c r="E33" s="39">
        <f t="shared" si="1"/>
        <v>8</v>
      </c>
      <c r="F33" s="40"/>
      <c r="G33" s="39">
        <v>8</v>
      </c>
      <c r="H33" s="39"/>
      <c r="I33" s="39"/>
      <c r="J33" s="39"/>
      <c r="K33" s="39"/>
      <c r="L33" s="165"/>
      <c r="M33" s="3"/>
      <c r="N33" s="3"/>
      <c r="O33" s="89"/>
      <c r="P33" s="89"/>
      <c r="Q33" s="50"/>
      <c r="R33" s="100"/>
      <c r="S33" s="61"/>
      <c r="T33" s="62"/>
      <c r="U33" s="61"/>
      <c r="V33" s="61"/>
      <c r="W33" s="61"/>
      <c r="X33" s="61"/>
      <c r="Y33" s="89"/>
      <c r="Z33" s="92"/>
      <c r="AA33" s="93"/>
      <c r="AB33" s="93"/>
      <c r="AC33" s="94"/>
      <c r="AD33" s="93"/>
      <c r="AG33" s="93"/>
      <c r="AH33" s="93"/>
      <c r="AI33" s="93"/>
      <c r="AJ33" s="93"/>
      <c r="AK33" s="93"/>
    </row>
    <row r="34" spans="1:40" ht="17.25" customHeight="1">
      <c r="A34" s="161"/>
      <c r="B34" s="154">
        <v>6</v>
      </c>
      <c r="C34" s="31" t="s">
        <v>27</v>
      </c>
      <c r="D34" s="114" t="s">
        <v>89</v>
      </c>
      <c r="E34" s="39">
        <f t="shared" si="1"/>
        <v>6</v>
      </c>
      <c r="F34" s="40"/>
      <c r="G34" s="39">
        <v>6</v>
      </c>
      <c r="H34" s="39"/>
      <c r="I34" s="39"/>
      <c r="J34" s="39"/>
      <c r="K34" s="39"/>
      <c r="L34" s="165"/>
      <c r="M34" s="3"/>
      <c r="N34" s="3"/>
      <c r="O34" s="89"/>
      <c r="P34" s="89"/>
      <c r="Q34" s="50"/>
      <c r="R34" s="100"/>
      <c r="S34" s="61"/>
      <c r="T34" s="62"/>
      <c r="U34" s="61"/>
      <c r="V34" s="61"/>
      <c r="W34" s="92"/>
      <c r="X34" s="61"/>
      <c r="Y34" s="61"/>
      <c r="Z34" s="92"/>
      <c r="AA34" s="93"/>
      <c r="AB34" s="93"/>
      <c r="AC34" s="93"/>
      <c r="AD34" s="93"/>
      <c r="AE34" s="89"/>
      <c r="AF34" s="89"/>
      <c r="AG34" s="93"/>
      <c r="AH34" s="94"/>
      <c r="AI34" s="93"/>
      <c r="AJ34" s="93"/>
      <c r="AK34" s="93"/>
      <c r="AL34" s="89"/>
      <c r="AM34" s="89"/>
      <c r="AN34" s="89"/>
    </row>
    <row r="35" spans="1:40" ht="17.25" customHeight="1">
      <c r="A35" s="161"/>
      <c r="B35" s="154">
        <v>6</v>
      </c>
      <c r="C35" s="31" t="s">
        <v>27</v>
      </c>
      <c r="D35" s="38" t="s">
        <v>90</v>
      </c>
      <c r="E35" s="39">
        <f t="shared" si="1"/>
        <v>6</v>
      </c>
      <c r="F35" s="40"/>
      <c r="G35" s="39">
        <v>6</v>
      </c>
      <c r="H35" s="39"/>
      <c r="I35" s="39"/>
      <c r="J35" s="131"/>
      <c r="K35" s="39"/>
      <c r="L35" s="165"/>
      <c r="M35" s="3"/>
      <c r="N35" s="3"/>
      <c r="O35" s="89"/>
      <c r="P35" s="89"/>
      <c r="Q35" s="53"/>
      <c r="R35" s="100"/>
      <c r="S35" s="61"/>
      <c r="T35" s="62"/>
      <c r="U35" s="61"/>
      <c r="V35" s="61"/>
      <c r="W35" s="61"/>
      <c r="X35" s="61"/>
      <c r="Y35" s="89"/>
      <c r="Z35" s="92"/>
      <c r="AA35" s="94"/>
      <c r="AB35" s="93"/>
      <c r="AC35" s="93"/>
      <c r="AD35" s="93"/>
      <c r="AG35" s="93"/>
      <c r="AH35" s="93"/>
      <c r="AI35" s="93"/>
      <c r="AJ35" s="93"/>
      <c r="AK35" s="93"/>
      <c r="AN35" s="89"/>
    </row>
    <row r="36" spans="1:40" ht="17.25" customHeight="1">
      <c r="A36" s="161"/>
      <c r="B36" s="154"/>
      <c r="C36" s="31"/>
      <c r="D36" s="114"/>
      <c r="E36" s="39">
        <f t="shared" si="1"/>
        <v>0</v>
      </c>
      <c r="F36" s="40"/>
      <c r="G36" s="39"/>
      <c r="H36" s="39"/>
      <c r="I36" s="39"/>
      <c r="J36" s="131"/>
      <c r="K36" s="39"/>
      <c r="L36" s="165"/>
      <c r="M36" s="3"/>
      <c r="N36" s="3"/>
      <c r="O36" s="89"/>
      <c r="P36" s="89"/>
      <c r="Q36" s="53"/>
      <c r="R36" s="52"/>
      <c r="S36" s="61"/>
      <c r="T36" s="62"/>
      <c r="U36" s="61"/>
      <c r="V36" s="61"/>
      <c r="W36" s="61"/>
      <c r="X36" s="61"/>
      <c r="Y36" s="89"/>
      <c r="Z36" s="92"/>
      <c r="AA36" s="93"/>
      <c r="AB36" s="93"/>
      <c r="AC36" s="93"/>
      <c r="AD36" s="93"/>
      <c r="AE36" s="89"/>
      <c r="AF36" s="89"/>
      <c r="AG36" s="93"/>
      <c r="AH36" s="93"/>
      <c r="AI36" s="93"/>
      <c r="AJ36" s="93"/>
      <c r="AK36" s="93"/>
      <c r="AL36" s="89"/>
      <c r="AM36" s="89"/>
      <c r="AN36" s="89"/>
    </row>
    <row r="37" spans="1:40" ht="17.25" customHeight="1">
      <c r="A37" s="161"/>
      <c r="B37" s="154"/>
      <c r="C37" s="31"/>
      <c r="D37" s="38"/>
      <c r="E37" s="39">
        <f t="shared" si="1"/>
        <v>0</v>
      </c>
      <c r="F37" s="40"/>
      <c r="G37" s="39"/>
      <c r="H37" s="39"/>
      <c r="I37" s="39"/>
      <c r="J37" s="39"/>
      <c r="K37" s="39"/>
      <c r="L37" s="165"/>
      <c r="M37" s="3"/>
      <c r="N37" s="3"/>
      <c r="O37" s="89"/>
      <c r="P37" s="89"/>
      <c r="Q37" s="54"/>
      <c r="R37" s="52"/>
      <c r="S37" s="61"/>
      <c r="T37" s="62"/>
      <c r="U37" s="61"/>
      <c r="V37" s="61"/>
      <c r="W37" s="61"/>
      <c r="X37" s="61"/>
      <c r="Y37" s="61"/>
      <c r="Z37" s="92"/>
      <c r="AA37" s="93"/>
      <c r="AB37" s="93"/>
      <c r="AC37" s="93"/>
      <c r="AD37" s="94"/>
      <c r="AG37" s="93"/>
      <c r="AH37" s="93"/>
      <c r="AI37" s="93"/>
      <c r="AJ37" s="93"/>
      <c r="AK37" s="93"/>
      <c r="AN37" s="89"/>
    </row>
    <row r="38" spans="1:40" ht="17.25" customHeight="1">
      <c r="A38" s="161"/>
      <c r="B38" s="154"/>
      <c r="C38" s="31"/>
      <c r="D38" s="38"/>
      <c r="E38" s="39">
        <f t="shared" si="1"/>
        <v>0</v>
      </c>
      <c r="F38" s="40"/>
      <c r="G38" s="39"/>
      <c r="H38" s="39"/>
      <c r="I38" s="39"/>
      <c r="J38" s="39"/>
      <c r="K38" s="39"/>
      <c r="L38" s="165"/>
      <c r="M38" s="3"/>
      <c r="N38" s="3"/>
      <c r="O38" s="89"/>
      <c r="P38" s="89"/>
      <c r="Q38" s="54"/>
      <c r="R38" s="52"/>
      <c r="S38" s="61"/>
      <c r="T38" s="62"/>
      <c r="U38" s="61"/>
      <c r="V38" s="61"/>
      <c r="W38" s="61"/>
      <c r="X38" s="61"/>
      <c r="Y38" s="61"/>
      <c r="Z38" s="92"/>
      <c r="AA38" s="93"/>
      <c r="AB38" s="93"/>
      <c r="AC38" s="93"/>
      <c r="AD38" s="93"/>
      <c r="AE38" s="89"/>
      <c r="AF38" s="89"/>
      <c r="AG38" s="93"/>
      <c r="AH38" s="93"/>
      <c r="AI38" s="93"/>
      <c r="AJ38" s="93"/>
      <c r="AK38" s="94"/>
      <c r="AL38" s="89"/>
      <c r="AM38" s="89"/>
      <c r="AN38" s="89"/>
    </row>
    <row r="39" spans="1:40" ht="17.25" customHeight="1">
      <c r="A39" s="161"/>
      <c r="B39" s="154"/>
      <c r="C39" s="31"/>
      <c r="D39" s="38"/>
      <c r="E39" s="39">
        <f t="shared" si="1"/>
        <v>0</v>
      </c>
      <c r="F39" s="40"/>
      <c r="G39" s="39"/>
      <c r="H39" s="39"/>
      <c r="I39" s="39"/>
      <c r="J39" s="39"/>
      <c r="K39" s="39"/>
      <c r="L39" s="165"/>
      <c r="M39" s="3"/>
      <c r="N39" s="3"/>
      <c r="O39" s="89"/>
      <c r="P39" s="89"/>
      <c r="Q39" s="49"/>
      <c r="R39" s="100"/>
      <c r="S39" s="61"/>
      <c r="T39" s="62"/>
      <c r="U39" s="61"/>
      <c r="V39" s="61"/>
      <c r="W39" s="61"/>
      <c r="X39" s="61"/>
      <c r="Y39" s="61"/>
      <c r="Z39" s="92"/>
      <c r="AA39" s="93"/>
      <c r="AB39" s="93"/>
      <c r="AC39" s="93"/>
      <c r="AD39" s="94"/>
      <c r="AG39" s="93"/>
      <c r="AH39" s="93"/>
      <c r="AI39" s="93"/>
      <c r="AJ39" s="93"/>
      <c r="AK39" s="93"/>
      <c r="AN39" s="89"/>
    </row>
    <row r="40" spans="1:40" ht="17.25" customHeight="1">
      <c r="A40" s="161"/>
      <c r="B40" s="154"/>
      <c r="C40" s="31"/>
      <c r="D40" s="38"/>
      <c r="E40" s="39">
        <f t="shared" si="1"/>
        <v>0</v>
      </c>
      <c r="F40" s="40"/>
      <c r="G40" s="39"/>
      <c r="H40" s="39"/>
      <c r="I40" s="39"/>
      <c r="J40" s="39"/>
      <c r="K40" s="39"/>
      <c r="L40" s="165"/>
      <c r="M40" s="3"/>
      <c r="N40" s="3"/>
      <c r="O40" s="89"/>
      <c r="P40" s="89"/>
      <c r="Q40" s="49"/>
      <c r="R40" s="100"/>
      <c r="S40" s="61"/>
      <c r="T40" s="62"/>
      <c r="U40" s="61"/>
      <c r="V40" s="61"/>
      <c r="W40" s="61"/>
      <c r="X40" s="61"/>
      <c r="Y40" s="61"/>
      <c r="Z40" s="92"/>
      <c r="AA40" s="93"/>
      <c r="AB40" s="93"/>
      <c r="AC40" s="93"/>
      <c r="AD40" s="93"/>
      <c r="AE40" s="89"/>
      <c r="AF40" s="89"/>
      <c r="AG40" s="94"/>
      <c r="AH40" s="93"/>
      <c r="AI40" s="93"/>
      <c r="AJ40" s="93"/>
      <c r="AK40" s="93"/>
      <c r="AL40" s="89"/>
      <c r="AM40" s="89"/>
      <c r="AN40" s="89"/>
    </row>
    <row r="41" spans="1:40" ht="17.25" customHeight="1">
      <c r="A41" s="161"/>
      <c r="B41" s="155"/>
      <c r="C41" s="27"/>
      <c r="D41" s="38"/>
      <c r="E41" s="39">
        <f t="shared" si="1"/>
        <v>0</v>
      </c>
      <c r="F41" s="40"/>
      <c r="G41" s="39"/>
      <c r="H41" s="39"/>
      <c r="I41" s="39"/>
      <c r="J41" s="39"/>
      <c r="K41" s="39"/>
      <c r="L41" s="165"/>
      <c r="M41" s="3"/>
      <c r="N41" s="3"/>
      <c r="O41" s="89"/>
      <c r="P41" s="89"/>
      <c r="Q41" s="50"/>
      <c r="R41" s="100"/>
      <c r="S41" s="61"/>
      <c r="T41" s="62"/>
      <c r="U41" s="61"/>
      <c r="V41" s="61"/>
      <c r="W41" s="61"/>
      <c r="X41" s="61"/>
      <c r="Y41" s="61"/>
      <c r="Z41" s="93"/>
      <c r="AA41" s="93"/>
      <c r="AB41" s="93"/>
      <c r="AC41" s="93"/>
      <c r="AD41" s="93"/>
      <c r="AG41" s="93"/>
      <c r="AH41" s="93"/>
      <c r="AI41" s="93"/>
      <c r="AJ41" s="93"/>
      <c r="AK41" s="93"/>
      <c r="AN41" s="89"/>
    </row>
    <row r="42" spans="1:40" ht="17.25" customHeight="1">
      <c r="A42" s="161"/>
      <c r="B42" s="155"/>
      <c r="C42" s="27"/>
      <c r="D42" s="38"/>
      <c r="E42" s="39">
        <f t="shared" si="1"/>
        <v>0</v>
      </c>
      <c r="F42" s="40"/>
      <c r="G42" s="39"/>
      <c r="H42" s="39"/>
      <c r="I42" s="39"/>
      <c r="J42" s="39"/>
      <c r="K42" s="39"/>
      <c r="L42" s="165"/>
      <c r="M42" s="3"/>
      <c r="N42" s="3"/>
      <c r="O42" s="89"/>
      <c r="P42" s="89"/>
      <c r="Q42" s="50"/>
      <c r="R42" s="100"/>
      <c r="S42" s="61"/>
      <c r="T42" s="62"/>
      <c r="U42" s="61"/>
      <c r="V42" s="61"/>
      <c r="W42" s="61"/>
      <c r="X42" s="61"/>
      <c r="Y42" s="61"/>
      <c r="Z42" s="93"/>
      <c r="AA42" s="93"/>
      <c r="AB42" s="93"/>
      <c r="AC42" s="93"/>
      <c r="AD42" s="93"/>
      <c r="AE42" s="89"/>
      <c r="AF42" s="89"/>
      <c r="AG42" s="93"/>
      <c r="AH42" s="93"/>
      <c r="AI42" s="93"/>
      <c r="AJ42" s="93"/>
      <c r="AK42" s="94"/>
      <c r="AL42" s="89"/>
      <c r="AM42" s="89"/>
      <c r="AN42" s="89"/>
    </row>
    <row r="43" spans="1:40" ht="17.25" customHeight="1">
      <c r="A43" s="161"/>
      <c r="B43" s="155"/>
      <c r="C43" s="31"/>
      <c r="D43" s="38"/>
      <c r="E43" s="39">
        <f t="shared" si="1"/>
        <v>0</v>
      </c>
      <c r="F43" s="40"/>
      <c r="G43" s="39"/>
      <c r="H43" s="39"/>
      <c r="I43" s="39"/>
      <c r="J43" s="131"/>
      <c r="K43" s="39"/>
      <c r="L43" s="165"/>
      <c r="M43" s="3"/>
      <c r="N43" s="3"/>
      <c r="O43" s="89"/>
      <c r="P43" s="89"/>
      <c r="Q43" s="53"/>
      <c r="R43" s="100"/>
      <c r="S43" s="61"/>
      <c r="T43" s="62"/>
      <c r="U43" s="61"/>
      <c r="V43" s="61"/>
      <c r="W43" s="61"/>
      <c r="X43" s="61"/>
      <c r="Y43" s="61"/>
      <c r="Z43" s="93"/>
      <c r="AA43" s="93"/>
      <c r="AB43" s="94"/>
      <c r="AC43" s="93"/>
      <c r="AD43" s="93"/>
      <c r="AG43" s="93"/>
      <c r="AH43" s="93"/>
      <c r="AI43" s="94"/>
      <c r="AJ43" s="93"/>
      <c r="AK43" s="93"/>
      <c r="AN43" s="89"/>
    </row>
    <row r="44" spans="1:40" ht="17.25" customHeight="1">
      <c r="A44" s="161"/>
      <c r="B44" s="155"/>
      <c r="C44" s="31"/>
      <c r="D44" s="38"/>
      <c r="E44" s="39">
        <f t="shared" si="1"/>
        <v>0</v>
      </c>
      <c r="F44" s="40"/>
      <c r="G44" s="39"/>
      <c r="H44" s="39"/>
      <c r="I44" s="39"/>
      <c r="J44" s="131"/>
      <c r="K44" s="39"/>
      <c r="L44" s="165"/>
      <c r="M44" s="3"/>
      <c r="N44" s="3"/>
      <c r="O44" s="89"/>
      <c r="P44" s="89"/>
      <c r="Q44" s="53"/>
      <c r="R44" s="100"/>
      <c r="S44" s="61"/>
      <c r="T44" s="62"/>
      <c r="U44" s="61"/>
      <c r="V44" s="61"/>
      <c r="W44" s="61"/>
      <c r="X44" s="61"/>
      <c r="Y44" s="61"/>
      <c r="Z44" s="93"/>
      <c r="AA44" s="93"/>
      <c r="AB44" s="93"/>
      <c r="AC44" s="93"/>
      <c r="AD44" s="93"/>
      <c r="AE44" s="89"/>
      <c r="AF44" s="89"/>
      <c r="AG44" s="93"/>
      <c r="AH44" s="93"/>
      <c r="AI44" s="93"/>
      <c r="AJ44" s="93"/>
      <c r="AK44" s="93"/>
      <c r="AL44" s="89"/>
      <c r="AM44" s="89"/>
      <c r="AN44" s="89"/>
    </row>
    <row r="45" spans="1:40" ht="17.25" customHeight="1">
      <c r="A45" s="161"/>
      <c r="B45" s="155"/>
      <c r="C45" s="31"/>
      <c r="D45" s="38"/>
      <c r="E45" s="39">
        <f t="shared" si="1"/>
        <v>0</v>
      </c>
      <c r="F45" s="40"/>
      <c r="G45" s="39"/>
      <c r="H45" s="39"/>
      <c r="I45" s="39"/>
      <c r="J45" s="39"/>
      <c r="K45" s="39"/>
      <c r="L45" s="165"/>
      <c r="M45" s="3"/>
      <c r="N45" s="3"/>
      <c r="O45" s="89"/>
      <c r="P45" s="89"/>
      <c r="Q45" s="54"/>
      <c r="R45" s="52"/>
      <c r="S45" s="61"/>
      <c r="T45" s="62"/>
      <c r="U45" s="61"/>
      <c r="V45" s="61"/>
      <c r="W45" s="61"/>
      <c r="X45" s="61"/>
      <c r="Y45" s="61"/>
      <c r="Z45" s="94"/>
      <c r="AA45" s="93"/>
      <c r="AB45" s="93"/>
      <c r="AC45" s="93"/>
      <c r="AD45" s="93"/>
      <c r="AG45" s="93"/>
      <c r="AH45" s="93"/>
      <c r="AI45" s="93"/>
      <c r="AJ45" s="93"/>
      <c r="AK45" s="93"/>
      <c r="AN45" s="89"/>
    </row>
    <row r="46" spans="1:40" ht="17.25" customHeight="1">
      <c r="A46" s="161"/>
      <c r="B46" s="155"/>
      <c r="C46" s="31"/>
      <c r="D46" s="38"/>
      <c r="E46" s="39">
        <f t="shared" si="1"/>
        <v>0</v>
      </c>
      <c r="F46" s="40"/>
      <c r="G46" s="39"/>
      <c r="H46" s="39"/>
      <c r="I46" s="39"/>
      <c r="J46" s="39"/>
      <c r="K46" s="39"/>
      <c r="L46" s="165"/>
      <c r="M46" s="3"/>
      <c r="N46" s="3"/>
      <c r="O46" s="89"/>
      <c r="P46" s="89"/>
      <c r="Q46" s="50"/>
      <c r="R46" s="100"/>
      <c r="S46" s="61"/>
      <c r="T46" s="62"/>
      <c r="U46" s="61"/>
      <c r="V46" s="61"/>
      <c r="W46" s="61"/>
      <c r="X46" s="61"/>
      <c r="Y46" s="61"/>
      <c r="Z46" s="93"/>
      <c r="AA46" s="93"/>
      <c r="AB46" s="93"/>
      <c r="AC46" s="93"/>
      <c r="AD46" s="93"/>
      <c r="AE46" s="89"/>
      <c r="AF46" s="89"/>
      <c r="AG46" s="93"/>
      <c r="AH46" s="93"/>
      <c r="AI46" s="93"/>
      <c r="AJ46" s="93"/>
      <c r="AK46" s="94"/>
      <c r="AL46" s="89"/>
      <c r="AM46" s="89"/>
      <c r="AN46" s="89"/>
    </row>
    <row r="47" spans="1:40" ht="17.25" customHeight="1">
      <c r="A47" s="161"/>
      <c r="B47" s="155"/>
      <c r="C47" s="31"/>
      <c r="D47" s="38"/>
      <c r="E47" s="39"/>
      <c r="F47" s="40"/>
      <c r="G47" s="39"/>
      <c r="H47" s="39"/>
      <c r="I47" s="39"/>
      <c r="J47" s="39"/>
      <c r="K47" s="39"/>
      <c r="L47" s="165"/>
      <c r="M47" s="3"/>
      <c r="N47" s="3"/>
      <c r="O47" s="89"/>
      <c r="P47" s="89"/>
      <c r="Q47" s="50"/>
      <c r="R47" s="100"/>
      <c r="S47" s="61"/>
      <c r="T47" s="62"/>
      <c r="U47" s="61"/>
      <c r="V47" s="61"/>
      <c r="W47" s="61"/>
      <c r="X47" s="61"/>
      <c r="Y47" s="61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</row>
    <row r="48" spans="1:40" ht="18" customHeight="1">
      <c r="A48" s="161"/>
      <c r="B48" s="155"/>
      <c r="C48" s="31"/>
      <c r="D48" s="43"/>
      <c r="E48" s="39"/>
      <c r="F48" s="40"/>
      <c r="G48" s="39"/>
      <c r="H48" s="39"/>
      <c r="I48" s="39"/>
      <c r="J48" s="39"/>
      <c r="K48" s="39"/>
      <c r="L48" s="165"/>
      <c r="M48" s="3"/>
      <c r="N48" s="3"/>
      <c r="O48" s="89"/>
      <c r="P48" s="89"/>
      <c r="Q48" s="50"/>
      <c r="R48" s="100"/>
      <c r="S48" s="61"/>
      <c r="T48" s="62"/>
      <c r="U48" s="61"/>
      <c r="V48" s="61"/>
      <c r="W48" s="61"/>
      <c r="X48" s="61"/>
      <c r="Y48" s="61"/>
      <c r="AN48" s="89"/>
    </row>
    <row r="49" spans="1:40" ht="18" customHeight="1">
      <c r="A49" s="161"/>
      <c r="B49" s="155"/>
      <c r="C49" s="31"/>
      <c r="D49" s="43"/>
      <c r="E49" s="39"/>
      <c r="F49" s="40"/>
      <c r="G49" s="39"/>
      <c r="H49" s="39"/>
      <c r="I49" s="39"/>
      <c r="J49" s="39"/>
      <c r="K49" s="39"/>
      <c r="L49" s="165"/>
      <c r="M49" s="3"/>
      <c r="N49" s="3"/>
      <c r="O49" s="89"/>
      <c r="P49" s="89"/>
      <c r="Q49" s="54"/>
      <c r="R49" s="52"/>
      <c r="S49" s="61"/>
      <c r="T49" s="62"/>
      <c r="U49" s="61"/>
      <c r="V49" s="61"/>
      <c r="W49" s="61"/>
      <c r="X49" s="61"/>
      <c r="Y49" s="61"/>
      <c r="AN49" s="89"/>
    </row>
    <row r="50" spans="1:40" ht="18.75" thickBot="1">
      <c r="A50" s="161"/>
      <c r="B50" s="157"/>
      <c r="C50" s="158"/>
      <c r="D50" s="148"/>
      <c r="E50" s="159"/>
      <c r="F50" s="160"/>
      <c r="G50" s="159"/>
      <c r="H50" s="159"/>
      <c r="I50" s="159"/>
      <c r="J50" s="159"/>
      <c r="K50" s="159"/>
      <c r="L50" s="166"/>
      <c r="M50" s="3"/>
      <c r="N50" s="3"/>
      <c r="O50" s="89"/>
      <c r="P50" s="89"/>
      <c r="Q50" s="50"/>
      <c r="R50" s="100"/>
      <c r="S50" s="61"/>
      <c r="T50" s="62"/>
      <c r="U50" s="61"/>
      <c r="V50" s="61"/>
      <c r="W50" s="61"/>
      <c r="X50" s="61"/>
      <c r="Y50" s="61"/>
      <c r="AN50" s="89"/>
    </row>
    <row r="51" spans="1:40" ht="18">
      <c r="A51" s="32"/>
      <c r="B51" s="149"/>
      <c r="C51" s="150"/>
      <c r="D51" s="151" t="s">
        <v>25</v>
      </c>
      <c r="E51" s="142">
        <f>SUM(E23:E42)</f>
        <v>159</v>
      </c>
      <c r="F51" s="37"/>
      <c r="G51" s="37"/>
      <c r="H51" s="37"/>
      <c r="I51" s="37"/>
      <c r="J51" s="37"/>
      <c r="K51" s="37"/>
      <c r="L51" s="162"/>
      <c r="M51" s="3"/>
      <c r="N51" s="3"/>
      <c r="O51" s="89"/>
      <c r="P51" s="89"/>
      <c r="Q51" s="50"/>
      <c r="R51" s="100"/>
      <c r="S51" s="61"/>
      <c r="T51" s="62"/>
      <c r="U51" s="61"/>
      <c r="V51" s="61"/>
      <c r="W51" s="61"/>
      <c r="X51" s="61"/>
      <c r="Y51" s="61"/>
      <c r="AN51" s="89"/>
    </row>
    <row r="52" spans="1:25" ht="18" customHeight="1">
      <c r="A52" s="32"/>
      <c r="B52" s="32"/>
      <c r="C52" s="3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89"/>
      <c r="P52" s="89"/>
      <c r="Q52" s="50"/>
      <c r="R52" s="52"/>
      <c r="S52" s="61"/>
      <c r="T52" s="62"/>
      <c r="U52" s="61"/>
      <c r="V52" s="61"/>
      <c r="W52" s="61"/>
      <c r="X52" s="61"/>
      <c r="Y52" s="61"/>
    </row>
    <row r="53" spans="1:25" ht="18">
      <c r="A53" s="32"/>
      <c r="B53" s="234" t="s">
        <v>63</v>
      </c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3"/>
      <c r="N53" s="3"/>
      <c r="O53" s="89"/>
      <c r="P53" s="89"/>
      <c r="Q53" s="91"/>
      <c r="R53" s="52"/>
      <c r="S53" s="61"/>
      <c r="T53" s="62"/>
      <c r="U53" s="61"/>
      <c r="V53" s="61"/>
      <c r="W53" s="61"/>
      <c r="X53" s="61"/>
      <c r="Y53" s="61"/>
    </row>
    <row r="54" spans="1:25" ht="18" customHeight="1">
      <c r="A54" s="32"/>
      <c r="B54" s="32"/>
      <c r="C54" s="32"/>
      <c r="D54" s="3"/>
      <c r="E54" s="3"/>
      <c r="F54" s="3"/>
      <c r="G54" s="3"/>
      <c r="H54" s="3"/>
      <c r="I54" s="3"/>
      <c r="J54" s="3"/>
      <c r="K54" s="3"/>
      <c r="L54" s="3"/>
      <c r="M54" s="32"/>
      <c r="N54" s="3"/>
      <c r="O54" s="89"/>
      <c r="P54" s="89"/>
      <c r="Q54" s="91"/>
      <c r="R54" s="52"/>
      <c r="S54" s="61"/>
      <c r="T54" s="62"/>
      <c r="U54" s="61"/>
      <c r="V54" s="61"/>
      <c r="W54" s="61"/>
      <c r="X54" s="61"/>
      <c r="Y54" s="61"/>
    </row>
    <row r="55" spans="1:25" ht="18" customHeight="1">
      <c r="A55" s="32"/>
      <c r="B55" s="32"/>
      <c r="C55" s="32"/>
      <c r="D55" s="3"/>
      <c r="E55" s="3"/>
      <c r="F55" s="3"/>
      <c r="G55" s="3"/>
      <c r="H55" s="3"/>
      <c r="I55" s="3"/>
      <c r="J55" s="3"/>
      <c r="K55" s="3"/>
      <c r="L55" s="3"/>
      <c r="M55" s="32"/>
      <c r="N55" s="32"/>
      <c r="O55" s="89"/>
      <c r="P55" s="89"/>
      <c r="Q55" s="91"/>
      <c r="R55" s="52"/>
      <c r="S55" s="61"/>
      <c r="T55" s="62"/>
      <c r="U55" s="61"/>
      <c r="V55" s="61"/>
      <c r="W55" s="61"/>
      <c r="X55" s="61"/>
      <c r="Y55" s="61"/>
    </row>
    <row r="56" spans="1:25" ht="18">
      <c r="A56" s="3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48"/>
      <c r="N56" s="32"/>
      <c r="O56" s="89"/>
      <c r="P56" s="89"/>
      <c r="Q56" s="91"/>
      <c r="R56" s="52"/>
      <c r="S56" s="61"/>
      <c r="T56" s="62"/>
      <c r="U56" s="61"/>
      <c r="V56" s="61"/>
      <c r="W56" s="61"/>
      <c r="X56" s="61"/>
      <c r="Y56" s="61"/>
    </row>
    <row r="57" spans="1:25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48"/>
      <c r="N57" s="48"/>
      <c r="O57" s="89"/>
      <c r="P57" s="89"/>
      <c r="Q57" s="91"/>
      <c r="R57" s="52"/>
      <c r="S57" s="61"/>
      <c r="T57" s="62"/>
      <c r="U57" s="61"/>
      <c r="V57" s="61"/>
      <c r="W57" s="61"/>
      <c r="X57" s="61"/>
      <c r="Y57" s="61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8"/>
      <c r="N58" s="48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48"/>
      <c r="N59" s="48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48"/>
      <c r="N60" s="48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48"/>
      <c r="N61" s="48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48"/>
      <c r="N62" s="48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48"/>
      <c r="N63" s="48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8"/>
    </row>
    <row r="65" spans="2:14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sheetProtection/>
  <mergeCells count="109">
    <mergeCell ref="P5:P6"/>
    <mergeCell ref="M2:M3"/>
    <mergeCell ref="O2:AM2"/>
    <mergeCell ref="O4:S4"/>
    <mergeCell ref="T4:W4"/>
    <mergeCell ref="AL5:AM6"/>
    <mergeCell ref="V5:V6"/>
    <mergeCell ref="W5:W6"/>
    <mergeCell ref="X5:Y5"/>
    <mergeCell ref="AG5:AK5"/>
    <mergeCell ref="S5:S6"/>
    <mergeCell ref="T5:T6"/>
    <mergeCell ref="U5:U6"/>
    <mergeCell ref="Z5:AD5"/>
    <mergeCell ref="AE5:AF6"/>
    <mergeCell ref="B1:L1"/>
    <mergeCell ref="B2:C3"/>
    <mergeCell ref="D2:D3"/>
    <mergeCell ref="E2:E3"/>
    <mergeCell ref="F2:F3"/>
    <mergeCell ref="G2:L2"/>
    <mergeCell ref="R5:R6"/>
    <mergeCell ref="AE7:AE8"/>
    <mergeCell ref="AF7:AF8"/>
    <mergeCell ref="W7:W8"/>
    <mergeCell ref="Y7:Y8"/>
    <mergeCell ref="U9:U10"/>
    <mergeCell ref="T7:T8"/>
    <mergeCell ref="U7:U8"/>
    <mergeCell ref="V7:V8"/>
    <mergeCell ref="AF9:AF10"/>
    <mergeCell ref="V9:V10"/>
    <mergeCell ref="W9:W10"/>
    <mergeCell ref="O16:O17"/>
    <mergeCell ref="P16:P17"/>
    <mergeCell ref="Q16:Q17"/>
    <mergeCell ref="R16:R17"/>
    <mergeCell ref="T16:T17"/>
    <mergeCell ref="U16:U17"/>
    <mergeCell ref="P11:P13"/>
    <mergeCell ref="P14:P15"/>
    <mergeCell ref="Q9:Q10"/>
    <mergeCell ref="U18:U19"/>
    <mergeCell ref="V18:V19"/>
    <mergeCell ref="W18:W19"/>
    <mergeCell ref="Q18:Q19"/>
    <mergeCell ref="R18:R19"/>
    <mergeCell ref="V16:V17"/>
    <mergeCell ref="P18:P19"/>
    <mergeCell ref="B53:L53"/>
    <mergeCell ref="B19:L19"/>
    <mergeCell ref="B20:C22"/>
    <mergeCell ref="D20:D22"/>
    <mergeCell ref="E20:E22"/>
    <mergeCell ref="F20:F22"/>
    <mergeCell ref="G20:L20"/>
    <mergeCell ref="O18:O19"/>
    <mergeCell ref="Q7:Q8"/>
    <mergeCell ref="R7:R8"/>
    <mergeCell ref="O9:O10"/>
    <mergeCell ref="O5:O6"/>
    <mergeCell ref="Q5:Q6"/>
    <mergeCell ref="O14:O15"/>
    <mergeCell ref="Q14:Q15"/>
    <mergeCell ref="P7:P8"/>
    <mergeCell ref="P9:P10"/>
    <mergeCell ref="R11:R13"/>
    <mergeCell ref="AF18:AF19"/>
    <mergeCell ref="T18:T19"/>
    <mergeCell ref="AM16:AM17"/>
    <mergeCell ref="AE16:AE17"/>
    <mergeCell ref="AF16:AF17"/>
    <mergeCell ref="AL16:AL17"/>
    <mergeCell ref="AL18:AL19"/>
    <mergeCell ref="Y11:Y13"/>
    <mergeCell ref="V14:V15"/>
    <mergeCell ref="W14:W15"/>
    <mergeCell ref="AM14:AM15"/>
    <mergeCell ref="Y16:Y17"/>
    <mergeCell ref="W16:W17"/>
    <mergeCell ref="AM18:AM19"/>
    <mergeCell ref="Y18:Y19"/>
    <mergeCell ref="AE18:AE19"/>
    <mergeCell ref="T9:T10"/>
    <mergeCell ref="AF14:AF15"/>
    <mergeCell ref="AL7:AL8"/>
    <mergeCell ref="AM7:AM8"/>
    <mergeCell ref="O11:O13"/>
    <mergeCell ref="AM11:AM13"/>
    <mergeCell ref="AL11:AL13"/>
    <mergeCell ref="Q11:Q13"/>
    <mergeCell ref="AF11:AF13"/>
    <mergeCell ref="O7:O8"/>
    <mergeCell ref="AE14:AE15"/>
    <mergeCell ref="AL9:AL10"/>
    <mergeCell ref="Y14:Y15"/>
    <mergeCell ref="V11:V13"/>
    <mergeCell ref="W11:W13"/>
    <mergeCell ref="AL14:AL15"/>
    <mergeCell ref="T11:T13"/>
    <mergeCell ref="R14:R15"/>
    <mergeCell ref="T14:T15"/>
    <mergeCell ref="U14:U15"/>
    <mergeCell ref="R9:R10"/>
    <mergeCell ref="AM9:AM10"/>
    <mergeCell ref="AE11:AE13"/>
    <mergeCell ref="U11:U13"/>
    <mergeCell ref="Y9:Y10"/>
    <mergeCell ref="AE9:AE10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N65"/>
  <sheetViews>
    <sheetView showZeros="0" zoomScale="70" zoomScaleNormal="70" zoomScaleSheetLayoutView="63" zoomScalePageLayoutView="0" workbookViewId="0" topLeftCell="A1">
      <selection activeCell="B44" sqref="B44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28125" style="2" customWidth="1"/>
    <col min="4" max="4" width="28.7109375" style="2" customWidth="1"/>
    <col min="5" max="5" width="12.7109375" style="2" customWidth="1"/>
    <col min="6" max="6" width="12.8515625" style="2" customWidth="1"/>
    <col min="7" max="12" width="11.28125" style="2" customWidth="1"/>
    <col min="13" max="13" width="11.57421875" style="2" customWidth="1"/>
    <col min="14" max="15" width="8.140625" style="2" customWidth="1"/>
    <col min="16" max="16" width="12.28125" style="5" customWidth="1"/>
    <col min="17" max="17" width="21.8515625" style="2" bestFit="1" customWidth="1"/>
    <col min="18" max="18" width="18.140625" style="2" customWidth="1"/>
    <col min="19" max="19" width="17.57421875" style="2" bestFit="1" customWidth="1"/>
    <col min="20" max="20" width="18.7109375" style="2" customWidth="1"/>
    <col min="21" max="21" width="9.28125" style="2" customWidth="1"/>
    <col min="22" max="22" width="9.140625" style="2" customWidth="1"/>
    <col min="23" max="23" width="9.421875" style="2" bestFit="1" customWidth="1"/>
    <col min="24" max="24" width="7.140625" style="2" customWidth="1"/>
    <col min="25" max="29" width="11.421875" style="2" customWidth="1"/>
    <col min="30" max="30" width="9.421875" style="2" customWidth="1"/>
    <col min="31" max="31" width="5.7109375" style="2" customWidth="1"/>
    <col min="32" max="36" width="11.421875" style="2" customWidth="1"/>
    <col min="37" max="37" width="9.421875" style="2" customWidth="1"/>
    <col min="38" max="38" width="5.7109375" style="2" customWidth="1"/>
    <col min="39" max="39" width="2.7109375" style="2" customWidth="1"/>
    <col min="40" max="16384" width="11.421875" style="2" customWidth="1"/>
  </cols>
  <sheetData>
    <row r="1" spans="1:39" ht="20.25" thickBot="1">
      <c r="A1" s="3"/>
      <c r="B1" s="236" t="s">
        <v>65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96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5.25" customHeight="1">
      <c r="A2" s="3"/>
      <c r="B2" s="237" t="s">
        <v>1</v>
      </c>
      <c r="C2" s="238"/>
      <c r="D2" s="241" t="s">
        <v>5</v>
      </c>
      <c r="E2" s="243" t="s">
        <v>30</v>
      </c>
      <c r="F2" s="266" t="s">
        <v>54</v>
      </c>
      <c r="G2" s="243" t="s">
        <v>32</v>
      </c>
      <c r="H2" s="243"/>
      <c r="I2" s="243"/>
      <c r="J2" s="243"/>
      <c r="K2" s="243"/>
      <c r="L2" s="243"/>
      <c r="M2" s="274" t="s">
        <v>49</v>
      </c>
      <c r="N2" s="282" t="s">
        <v>69</v>
      </c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3"/>
    </row>
    <row r="3" spans="1:39" ht="12.75" customHeight="1">
      <c r="A3" s="3"/>
      <c r="B3" s="239"/>
      <c r="C3" s="240"/>
      <c r="D3" s="242"/>
      <c r="E3" s="244"/>
      <c r="F3" s="267"/>
      <c r="G3" s="137" t="s">
        <v>66</v>
      </c>
      <c r="H3" s="33" t="s">
        <v>33</v>
      </c>
      <c r="I3" s="135" t="s">
        <v>62</v>
      </c>
      <c r="J3" s="132" t="s">
        <v>59</v>
      </c>
      <c r="K3" s="34" t="s">
        <v>34</v>
      </c>
      <c r="L3" s="35" t="s">
        <v>21</v>
      </c>
      <c r="M3" s="275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9.5" customHeight="1" thickBot="1">
      <c r="A4" s="3"/>
      <c r="B4" s="154">
        <v>1</v>
      </c>
      <c r="C4" s="149" t="s">
        <v>28</v>
      </c>
      <c r="D4" s="44" t="s">
        <v>66</v>
      </c>
      <c r="E4" s="39">
        <f>SUM(G4:L4)-F4</f>
        <v>26</v>
      </c>
      <c r="F4" s="40">
        <v>0</v>
      </c>
      <c r="G4" s="126">
        <v>20</v>
      </c>
      <c r="H4" s="39">
        <v>6</v>
      </c>
      <c r="I4" s="134"/>
      <c r="J4" s="134"/>
      <c r="K4" s="134"/>
      <c r="L4" s="39"/>
      <c r="M4" s="139">
        <v>9.5</v>
      </c>
      <c r="N4" s="317" t="s">
        <v>56</v>
      </c>
      <c r="O4" s="317"/>
      <c r="P4" s="317"/>
      <c r="Q4" s="317"/>
      <c r="R4" s="317"/>
      <c r="S4" s="318">
        <v>43225</v>
      </c>
      <c r="T4" s="318"/>
      <c r="U4" s="318"/>
      <c r="V4" s="318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9.5" customHeight="1">
      <c r="A5" s="3"/>
      <c r="B5" s="154">
        <v>1</v>
      </c>
      <c r="C5" s="152" t="s">
        <v>61</v>
      </c>
      <c r="D5" s="44" t="s">
        <v>82</v>
      </c>
      <c r="E5" s="39">
        <f aca="true" t="shared" si="0" ref="E5:E10">SUM(G5:L5)-F5</f>
        <v>26</v>
      </c>
      <c r="F5" s="40">
        <v>0</v>
      </c>
      <c r="G5" s="39">
        <v>10</v>
      </c>
      <c r="H5" s="146">
        <v>16</v>
      </c>
      <c r="I5" s="134"/>
      <c r="J5" s="134"/>
      <c r="K5" s="134"/>
      <c r="L5" s="39"/>
      <c r="M5" s="139">
        <v>10.5</v>
      </c>
      <c r="N5" s="310" t="s">
        <v>1</v>
      </c>
      <c r="O5" s="277" t="s">
        <v>57</v>
      </c>
      <c r="P5" s="312" t="s">
        <v>4</v>
      </c>
      <c r="Q5" s="262" t="s">
        <v>5</v>
      </c>
      <c r="R5" s="279" t="s">
        <v>7</v>
      </c>
      <c r="S5" s="279" t="s">
        <v>0</v>
      </c>
      <c r="T5" s="279" t="s">
        <v>15</v>
      </c>
      <c r="U5" s="272" t="s">
        <v>16</v>
      </c>
      <c r="V5" s="274" t="s">
        <v>23</v>
      </c>
      <c r="W5" s="228" t="s">
        <v>10</v>
      </c>
      <c r="X5" s="276"/>
      <c r="Y5" s="228" t="s">
        <v>8</v>
      </c>
      <c r="Z5" s="277"/>
      <c r="AA5" s="277"/>
      <c r="AB5" s="277"/>
      <c r="AC5" s="277"/>
      <c r="AD5" s="314" t="s">
        <v>13</v>
      </c>
      <c r="AE5" s="269"/>
      <c r="AF5" s="228" t="s">
        <v>9</v>
      </c>
      <c r="AG5" s="277"/>
      <c r="AH5" s="277"/>
      <c r="AI5" s="277"/>
      <c r="AJ5" s="277"/>
      <c r="AK5" s="314" t="s">
        <v>13</v>
      </c>
      <c r="AL5" s="269"/>
      <c r="AM5" s="3"/>
    </row>
    <row r="6" spans="1:39" ht="19.5" customHeight="1">
      <c r="A6" s="3"/>
      <c r="B6" s="155">
        <v>3</v>
      </c>
      <c r="C6" s="149" t="s">
        <v>28</v>
      </c>
      <c r="D6" s="43" t="s">
        <v>6</v>
      </c>
      <c r="E6" s="39">
        <f t="shared" si="0"/>
        <v>23</v>
      </c>
      <c r="F6" s="40">
        <v>0</v>
      </c>
      <c r="G6" s="41">
        <v>13</v>
      </c>
      <c r="H6" s="39">
        <v>10</v>
      </c>
      <c r="I6" s="131"/>
      <c r="J6" s="39"/>
      <c r="K6" s="39"/>
      <c r="L6" s="39"/>
      <c r="M6" s="139">
        <v>6</v>
      </c>
      <c r="N6" s="311"/>
      <c r="O6" s="281"/>
      <c r="P6" s="313"/>
      <c r="Q6" s="197"/>
      <c r="R6" s="280"/>
      <c r="S6" s="280"/>
      <c r="T6" s="280"/>
      <c r="U6" s="273"/>
      <c r="V6" s="275"/>
      <c r="W6" s="10" t="s">
        <v>11</v>
      </c>
      <c r="X6" s="11" t="s">
        <v>1</v>
      </c>
      <c r="Y6" s="13">
        <v>1</v>
      </c>
      <c r="Z6" s="14">
        <v>2</v>
      </c>
      <c r="AA6" s="15">
        <v>3</v>
      </c>
      <c r="AB6" s="16">
        <v>4</v>
      </c>
      <c r="AC6" s="17">
        <v>5</v>
      </c>
      <c r="AD6" s="270"/>
      <c r="AE6" s="271"/>
      <c r="AF6" s="12">
        <v>1</v>
      </c>
      <c r="AG6" s="6">
        <v>2</v>
      </c>
      <c r="AH6" s="7">
        <v>3</v>
      </c>
      <c r="AI6" s="8">
        <v>4</v>
      </c>
      <c r="AJ6" s="9">
        <v>5</v>
      </c>
      <c r="AK6" s="270"/>
      <c r="AL6" s="271"/>
      <c r="AM6" s="3"/>
    </row>
    <row r="7" spans="1:39" ht="19.5" customHeight="1">
      <c r="A7" s="3"/>
      <c r="B7" s="155">
        <v>4</v>
      </c>
      <c r="C7" s="31" t="s">
        <v>27</v>
      </c>
      <c r="D7" s="43" t="s">
        <v>40</v>
      </c>
      <c r="E7" s="39">
        <f t="shared" si="0"/>
        <v>20</v>
      </c>
      <c r="F7" s="40">
        <v>0</v>
      </c>
      <c r="G7" s="125"/>
      <c r="H7" s="126">
        <v>20</v>
      </c>
      <c r="I7" s="39"/>
      <c r="J7" s="39"/>
      <c r="K7" s="39"/>
      <c r="L7" s="39"/>
      <c r="M7" s="139">
        <v>6.5</v>
      </c>
      <c r="N7" s="303">
        <v>1</v>
      </c>
      <c r="O7" s="248">
        <v>20</v>
      </c>
      <c r="P7" s="304">
        <f>AD7+AK7</f>
        <v>1160.5</v>
      </c>
      <c r="Q7" s="197" t="s">
        <v>96</v>
      </c>
      <c r="R7" s="66" t="s">
        <v>38</v>
      </c>
      <c r="S7" s="208" t="s">
        <v>39</v>
      </c>
      <c r="T7" s="195" t="s">
        <v>81</v>
      </c>
      <c r="U7" s="206">
        <v>69</v>
      </c>
      <c r="V7" s="290">
        <v>6.5</v>
      </c>
      <c r="W7" s="22">
        <v>8.647</v>
      </c>
      <c r="X7" s="213">
        <v>1</v>
      </c>
      <c r="Y7" s="69"/>
      <c r="Z7" s="19">
        <v>113</v>
      </c>
      <c r="AA7" s="19">
        <v>118</v>
      </c>
      <c r="AB7" s="19">
        <v>118</v>
      </c>
      <c r="AC7" s="79">
        <v>114.8</v>
      </c>
      <c r="AD7" s="201">
        <f>SUM(Y7:AC8)</f>
        <v>580.8</v>
      </c>
      <c r="AE7" s="213">
        <v>1</v>
      </c>
      <c r="AF7" s="18">
        <v>117</v>
      </c>
      <c r="AG7" s="79">
        <v>115.7</v>
      </c>
      <c r="AH7" s="19">
        <v>117</v>
      </c>
      <c r="AI7" s="19">
        <v>114</v>
      </c>
      <c r="AJ7" s="65"/>
      <c r="AK7" s="285">
        <f>SUM(AF7:AJ8)</f>
        <v>579.7</v>
      </c>
      <c r="AL7" s="213">
        <v>1</v>
      </c>
      <c r="AM7" s="3"/>
    </row>
    <row r="8" spans="1:39" ht="19.5" customHeight="1">
      <c r="A8" s="3"/>
      <c r="B8" s="155">
        <v>5</v>
      </c>
      <c r="C8" s="152" t="s">
        <v>46</v>
      </c>
      <c r="D8" s="43" t="s">
        <v>86</v>
      </c>
      <c r="E8" s="39">
        <f t="shared" si="0"/>
        <v>19</v>
      </c>
      <c r="F8" s="40">
        <v>0</v>
      </c>
      <c r="G8" s="125">
        <v>6</v>
      </c>
      <c r="H8" s="41">
        <v>13</v>
      </c>
      <c r="I8" s="39"/>
      <c r="J8" s="39"/>
      <c r="K8" s="39"/>
      <c r="L8" s="39"/>
      <c r="M8" s="156">
        <v>8.25</v>
      </c>
      <c r="N8" s="303"/>
      <c r="O8" s="248"/>
      <c r="P8" s="299"/>
      <c r="Q8" s="198"/>
      <c r="R8" s="66" t="s">
        <v>37</v>
      </c>
      <c r="S8" s="209"/>
      <c r="T8" s="195"/>
      <c r="U8" s="206"/>
      <c r="V8" s="290"/>
      <c r="W8" s="21"/>
      <c r="X8" s="215"/>
      <c r="Y8" s="19">
        <v>117</v>
      </c>
      <c r="Z8" s="20"/>
      <c r="AA8" s="20"/>
      <c r="AB8" s="20"/>
      <c r="AC8" s="65"/>
      <c r="AD8" s="201"/>
      <c r="AE8" s="215"/>
      <c r="AF8" s="69"/>
      <c r="AG8" s="20"/>
      <c r="AH8" s="20"/>
      <c r="AI8" s="20"/>
      <c r="AJ8" s="19">
        <v>116</v>
      </c>
      <c r="AK8" s="216"/>
      <c r="AL8" s="215"/>
      <c r="AM8" s="3"/>
    </row>
    <row r="9" spans="1:39" ht="19.5" customHeight="1">
      <c r="A9" s="3"/>
      <c r="B9" s="155">
        <v>6</v>
      </c>
      <c r="C9" s="150" t="s">
        <v>108</v>
      </c>
      <c r="D9" s="43" t="s">
        <v>34</v>
      </c>
      <c r="E9" s="39">
        <f t="shared" si="0"/>
        <v>16</v>
      </c>
      <c r="F9" s="40">
        <v>0</v>
      </c>
      <c r="G9" s="146">
        <v>16</v>
      </c>
      <c r="H9" s="39"/>
      <c r="I9" s="39"/>
      <c r="J9" s="39"/>
      <c r="K9" s="131"/>
      <c r="L9" s="39"/>
      <c r="M9" s="139">
        <v>5</v>
      </c>
      <c r="N9" s="303">
        <v>2</v>
      </c>
      <c r="O9" s="249">
        <v>16</v>
      </c>
      <c r="P9" s="304">
        <f>AD9+AK9</f>
        <v>1142.6799999999998</v>
      </c>
      <c r="Q9" s="196" t="s">
        <v>82</v>
      </c>
      <c r="R9" s="24" t="s">
        <v>2</v>
      </c>
      <c r="S9" s="208" t="s">
        <v>100</v>
      </c>
      <c r="T9" s="208" t="s">
        <v>104</v>
      </c>
      <c r="U9" s="206">
        <v>21</v>
      </c>
      <c r="V9" s="290">
        <v>5.5</v>
      </c>
      <c r="W9" s="22">
        <v>8.864</v>
      </c>
      <c r="X9" s="226">
        <v>3</v>
      </c>
      <c r="Y9" s="19">
        <v>116</v>
      </c>
      <c r="Z9" s="20"/>
      <c r="AA9" s="20"/>
      <c r="AB9" s="19">
        <v>117</v>
      </c>
      <c r="AC9" s="79">
        <v>113.26</v>
      </c>
      <c r="AD9" s="285">
        <f>SUM(Y9:AC10)</f>
        <v>573.26</v>
      </c>
      <c r="AE9" s="263">
        <v>2</v>
      </c>
      <c r="AF9" s="19">
        <v>116</v>
      </c>
      <c r="AG9" s="20"/>
      <c r="AH9" s="20"/>
      <c r="AI9" s="20"/>
      <c r="AJ9" s="19">
        <v>114</v>
      </c>
      <c r="AK9" s="285">
        <f>SUM(AF9:AJ10)</f>
        <v>569.42</v>
      </c>
      <c r="AL9" s="263">
        <v>2</v>
      </c>
      <c r="AM9" s="3"/>
    </row>
    <row r="10" spans="1:39" ht="19.5" customHeight="1">
      <c r="A10" s="3"/>
      <c r="B10" s="155">
        <v>7</v>
      </c>
      <c r="C10" s="150" t="s">
        <v>50</v>
      </c>
      <c r="D10" s="43" t="s">
        <v>85</v>
      </c>
      <c r="E10" s="39">
        <f t="shared" si="0"/>
        <v>16</v>
      </c>
      <c r="F10" s="40">
        <v>0</v>
      </c>
      <c r="G10" s="39">
        <v>8</v>
      </c>
      <c r="H10" s="39">
        <v>8</v>
      </c>
      <c r="I10" s="39"/>
      <c r="J10" s="39"/>
      <c r="K10" s="39"/>
      <c r="L10" s="39"/>
      <c r="M10" s="139">
        <v>5.5</v>
      </c>
      <c r="N10" s="303"/>
      <c r="O10" s="249"/>
      <c r="P10" s="299"/>
      <c r="Q10" s="196"/>
      <c r="R10" s="24" t="s">
        <v>83</v>
      </c>
      <c r="S10" s="209"/>
      <c r="T10" s="321"/>
      <c r="U10" s="206"/>
      <c r="V10" s="290"/>
      <c r="W10" s="21"/>
      <c r="X10" s="226"/>
      <c r="Y10" s="69"/>
      <c r="Z10" s="19">
        <v>113</v>
      </c>
      <c r="AA10" s="19">
        <v>114</v>
      </c>
      <c r="AB10" s="20"/>
      <c r="AC10" s="65"/>
      <c r="AD10" s="216"/>
      <c r="AE10" s="264"/>
      <c r="AF10" s="69"/>
      <c r="AG10" s="19">
        <v>113</v>
      </c>
      <c r="AH10" s="19">
        <v>113</v>
      </c>
      <c r="AI10" s="79">
        <v>113.42</v>
      </c>
      <c r="AJ10" s="65"/>
      <c r="AK10" s="216"/>
      <c r="AL10" s="264"/>
      <c r="AM10" s="3"/>
    </row>
    <row r="11" spans="1:39" ht="19.5" customHeight="1">
      <c r="A11" s="3"/>
      <c r="B11" s="155">
        <v>8</v>
      </c>
      <c r="C11" s="31" t="s">
        <v>27</v>
      </c>
      <c r="D11" s="43" t="s">
        <v>107</v>
      </c>
      <c r="E11" s="39">
        <f>SUM(G11:L11)-F11</f>
        <v>0</v>
      </c>
      <c r="F11" s="40">
        <v>0</v>
      </c>
      <c r="G11" s="39"/>
      <c r="H11" s="39" t="s">
        <v>106</v>
      </c>
      <c r="I11" s="39"/>
      <c r="J11" s="39"/>
      <c r="K11" s="39"/>
      <c r="L11" s="39"/>
      <c r="M11" s="156">
        <v>7.75</v>
      </c>
      <c r="N11" s="303">
        <v>3</v>
      </c>
      <c r="O11" s="250">
        <v>13</v>
      </c>
      <c r="P11" s="304">
        <f>AD11+AK11</f>
        <v>1111.5300000000002</v>
      </c>
      <c r="Q11" s="196" t="s">
        <v>86</v>
      </c>
      <c r="R11" s="78" t="s">
        <v>89</v>
      </c>
      <c r="S11" s="208" t="s">
        <v>41</v>
      </c>
      <c r="T11" s="195" t="s">
        <v>103</v>
      </c>
      <c r="U11" s="206">
        <v>34</v>
      </c>
      <c r="V11" s="290">
        <v>5.75</v>
      </c>
      <c r="W11" s="21"/>
      <c r="X11" s="286">
        <v>4</v>
      </c>
      <c r="Y11" s="130">
        <v>104.59</v>
      </c>
      <c r="Z11" s="20"/>
      <c r="AA11" s="20"/>
      <c r="AB11" s="19">
        <v>111</v>
      </c>
      <c r="AC11" s="64">
        <v>110</v>
      </c>
      <c r="AD11" s="285">
        <f>SUM(Y11:AC12)</f>
        <v>551.59</v>
      </c>
      <c r="AE11" s="226">
        <v>3</v>
      </c>
      <c r="AF11" s="79">
        <v>110.94</v>
      </c>
      <c r="AG11" s="20"/>
      <c r="AH11" s="20"/>
      <c r="AI11" s="20"/>
      <c r="AJ11" s="79">
        <v>110</v>
      </c>
      <c r="AK11" s="285">
        <f>SUM(AF11:AJ12)</f>
        <v>559.94</v>
      </c>
      <c r="AL11" s="226">
        <v>3</v>
      </c>
      <c r="AM11" s="3"/>
    </row>
    <row r="12" spans="1:39" ht="19.5" customHeight="1">
      <c r="A12" s="3"/>
      <c r="B12" s="155">
        <v>8</v>
      </c>
      <c r="C12" s="27"/>
      <c r="D12" s="44"/>
      <c r="E12" s="39">
        <f>SUM(G12:L12)-F12</f>
        <v>0</v>
      </c>
      <c r="F12" s="40">
        <v>0</v>
      </c>
      <c r="G12" s="67"/>
      <c r="H12" s="67"/>
      <c r="I12" s="39"/>
      <c r="J12" s="39"/>
      <c r="K12" s="39"/>
      <c r="L12" s="39"/>
      <c r="M12" s="139"/>
      <c r="N12" s="303"/>
      <c r="O12" s="250"/>
      <c r="P12" s="299"/>
      <c r="Q12" s="196"/>
      <c r="R12" s="78" t="s">
        <v>97</v>
      </c>
      <c r="S12" s="209"/>
      <c r="T12" s="195"/>
      <c r="U12" s="206"/>
      <c r="V12" s="290"/>
      <c r="W12" s="68">
        <v>9.029</v>
      </c>
      <c r="X12" s="287"/>
      <c r="Y12" s="69"/>
      <c r="Z12" s="19">
        <v>111</v>
      </c>
      <c r="AA12" s="19">
        <v>115</v>
      </c>
      <c r="AB12" s="20"/>
      <c r="AC12" s="65"/>
      <c r="AD12" s="216"/>
      <c r="AE12" s="226"/>
      <c r="AF12" s="69"/>
      <c r="AG12" s="19">
        <v>113</v>
      </c>
      <c r="AH12" s="19">
        <v>116</v>
      </c>
      <c r="AI12" s="19">
        <v>110</v>
      </c>
      <c r="AJ12" s="65"/>
      <c r="AK12" s="216"/>
      <c r="AL12" s="226"/>
      <c r="AM12" s="3"/>
    </row>
    <row r="13" spans="1:39" ht="19.5" customHeight="1">
      <c r="A13" s="3"/>
      <c r="B13" s="155">
        <v>9</v>
      </c>
      <c r="C13" s="31"/>
      <c r="D13" s="43"/>
      <c r="E13" s="39">
        <f>SUM(G13:L13)-F13</f>
        <v>0</v>
      </c>
      <c r="F13" s="40">
        <v>0</v>
      </c>
      <c r="G13" s="39"/>
      <c r="H13" s="39"/>
      <c r="I13" s="39"/>
      <c r="J13" s="39"/>
      <c r="K13" s="39"/>
      <c r="L13" s="39"/>
      <c r="M13" s="139"/>
      <c r="N13" s="303">
        <v>4</v>
      </c>
      <c r="O13" s="251">
        <v>10</v>
      </c>
      <c r="P13" s="304">
        <f>AD13+AK13</f>
        <v>1093.79</v>
      </c>
      <c r="Q13" s="305" t="s">
        <v>6</v>
      </c>
      <c r="R13" s="111" t="s">
        <v>3</v>
      </c>
      <c r="S13" s="208" t="s">
        <v>100</v>
      </c>
      <c r="T13" s="195" t="s">
        <v>81</v>
      </c>
      <c r="U13" s="306">
        <v>25</v>
      </c>
      <c r="V13" s="307">
        <v>6</v>
      </c>
      <c r="W13" s="68">
        <v>9.04</v>
      </c>
      <c r="X13" s="286">
        <v>6</v>
      </c>
      <c r="Y13" s="19">
        <v>111</v>
      </c>
      <c r="Z13" s="19">
        <v>114</v>
      </c>
      <c r="AA13" s="19">
        <v>114</v>
      </c>
      <c r="AB13" s="20"/>
      <c r="AC13" s="65"/>
      <c r="AD13" s="285">
        <f>SUM(Y13:AC14)</f>
        <v>542.7</v>
      </c>
      <c r="AE13" s="205">
        <v>4</v>
      </c>
      <c r="AF13" s="19">
        <v>114</v>
      </c>
      <c r="AG13" s="19">
        <v>112</v>
      </c>
      <c r="AH13" s="19">
        <v>104</v>
      </c>
      <c r="AI13" s="20"/>
      <c r="AJ13" s="65"/>
      <c r="AK13" s="201">
        <f>SUM(AF13:AJ14)</f>
        <v>551.09</v>
      </c>
      <c r="AL13" s="205">
        <v>4</v>
      </c>
      <c r="AM13" s="3"/>
    </row>
    <row r="14" spans="1:39" ht="19.5" customHeight="1">
      <c r="A14" s="3"/>
      <c r="B14" s="155">
        <v>10</v>
      </c>
      <c r="C14" s="27"/>
      <c r="D14" s="43"/>
      <c r="E14" s="39"/>
      <c r="F14" s="40"/>
      <c r="G14" s="131"/>
      <c r="H14" s="131"/>
      <c r="I14" s="39"/>
      <c r="J14" s="39"/>
      <c r="K14" s="39"/>
      <c r="L14" s="39"/>
      <c r="M14" s="139"/>
      <c r="N14" s="303"/>
      <c r="O14" s="251"/>
      <c r="P14" s="299"/>
      <c r="Q14" s="198"/>
      <c r="R14" s="111" t="s">
        <v>44</v>
      </c>
      <c r="S14" s="209"/>
      <c r="T14" s="195"/>
      <c r="U14" s="252"/>
      <c r="V14" s="308"/>
      <c r="W14" s="21"/>
      <c r="X14" s="287"/>
      <c r="Y14" s="69"/>
      <c r="Z14" s="20"/>
      <c r="AA14" s="20"/>
      <c r="AB14" s="79">
        <v>96.7</v>
      </c>
      <c r="AC14" s="19">
        <v>107</v>
      </c>
      <c r="AD14" s="216"/>
      <c r="AE14" s="205"/>
      <c r="AF14" s="69"/>
      <c r="AG14" s="20"/>
      <c r="AH14" s="20"/>
      <c r="AI14" s="19">
        <v>112</v>
      </c>
      <c r="AJ14" s="79">
        <v>109.09</v>
      </c>
      <c r="AK14" s="201"/>
      <c r="AL14" s="205"/>
      <c r="AM14" s="3"/>
    </row>
    <row r="15" spans="1:39" ht="19.5" customHeight="1">
      <c r="A15" s="3"/>
      <c r="B15" s="155">
        <v>11</v>
      </c>
      <c r="C15" s="31"/>
      <c r="D15" s="43"/>
      <c r="E15" s="39">
        <f>SUM(G15:L15)-F15</f>
        <v>0</v>
      </c>
      <c r="F15" s="40">
        <v>0</v>
      </c>
      <c r="G15" s="39"/>
      <c r="H15" s="39"/>
      <c r="I15" s="39"/>
      <c r="J15" s="39"/>
      <c r="K15" s="39"/>
      <c r="L15" s="39"/>
      <c r="M15" s="139"/>
      <c r="N15" s="303">
        <v>5</v>
      </c>
      <c r="O15" s="251">
        <v>8</v>
      </c>
      <c r="P15" s="304">
        <f>AD15+AK15</f>
        <v>1062.55</v>
      </c>
      <c r="Q15" s="198" t="s">
        <v>85</v>
      </c>
      <c r="R15" s="78" t="s">
        <v>87</v>
      </c>
      <c r="S15" s="208" t="s">
        <v>101</v>
      </c>
      <c r="T15" s="208" t="s">
        <v>81</v>
      </c>
      <c r="U15" s="206">
        <v>16</v>
      </c>
      <c r="V15" s="290">
        <v>3</v>
      </c>
      <c r="W15" s="21"/>
      <c r="X15" s="218">
        <v>2</v>
      </c>
      <c r="Y15" s="18">
        <v>109</v>
      </c>
      <c r="Z15" s="20"/>
      <c r="AA15" s="20"/>
      <c r="AB15" s="20"/>
      <c r="AC15" s="20"/>
      <c r="AD15" s="201">
        <f>SUM(Y15:AC17)</f>
        <v>528.98</v>
      </c>
      <c r="AE15" s="205">
        <v>5</v>
      </c>
      <c r="AF15" s="18">
        <v>112</v>
      </c>
      <c r="AG15" s="20"/>
      <c r="AH15" s="20"/>
      <c r="AI15" s="19">
        <v>113</v>
      </c>
      <c r="AJ15" s="20"/>
      <c r="AK15" s="201">
        <f>SUM(AF15:AJ17)</f>
        <v>533.5699999999999</v>
      </c>
      <c r="AL15" s="205">
        <v>5</v>
      </c>
      <c r="AM15" s="3"/>
    </row>
    <row r="16" spans="1:39" ht="19.5" customHeight="1">
      <c r="A16" s="3"/>
      <c r="B16" s="155">
        <v>12</v>
      </c>
      <c r="C16" s="31"/>
      <c r="D16" s="43"/>
      <c r="E16" s="39">
        <f>SUM(G16:L16)-F16</f>
        <v>0</v>
      </c>
      <c r="F16" s="40">
        <v>0</v>
      </c>
      <c r="G16" s="39"/>
      <c r="H16" s="39"/>
      <c r="I16" s="39"/>
      <c r="J16" s="39"/>
      <c r="K16" s="39"/>
      <c r="L16" s="39"/>
      <c r="M16" s="139"/>
      <c r="N16" s="303"/>
      <c r="O16" s="251"/>
      <c r="P16" s="316"/>
      <c r="Q16" s="198"/>
      <c r="R16" s="78" t="s">
        <v>88</v>
      </c>
      <c r="S16" s="319"/>
      <c r="T16" s="319"/>
      <c r="U16" s="206"/>
      <c r="V16" s="290"/>
      <c r="W16" s="22">
        <v>8.765</v>
      </c>
      <c r="X16" s="218"/>
      <c r="Y16" s="69"/>
      <c r="Z16" s="19">
        <v>106</v>
      </c>
      <c r="AA16" s="20"/>
      <c r="AB16" s="20"/>
      <c r="AC16" s="64">
        <v>109</v>
      </c>
      <c r="AD16" s="201"/>
      <c r="AE16" s="205"/>
      <c r="AF16" s="69"/>
      <c r="AG16" s="19">
        <v>85</v>
      </c>
      <c r="AH16" s="20"/>
      <c r="AI16" s="20"/>
      <c r="AJ16" s="64">
        <v>113</v>
      </c>
      <c r="AK16" s="201"/>
      <c r="AL16" s="205"/>
      <c r="AM16" s="3"/>
    </row>
    <row r="17" spans="1:39" ht="19.5" customHeight="1">
      <c r="A17" s="3"/>
      <c r="B17" s="155"/>
      <c r="C17" s="31"/>
      <c r="D17" s="43"/>
      <c r="E17" s="39"/>
      <c r="F17" s="40"/>
      <c r="G17" s="39"/>
      <c r="H17" s="39"/>
      <c r="I17" s="39"/>
      <c r="J17" s="39"/>
      <c r="K17" s="39"/>
      <c r="L17" s="39"/>
      <c r="M17" s="139"/>
      <c r="N17" s="303"/>
      <c r="O17" s="251"/>
      <c r="P17" s="299"/>
      <c r="Q17" s="196"/>
      <c r="R17" s="24" t="s">
        <v>98</v>
      </c>
      <c r="S17" s="209"/>
      <c r="T17" s="209"/>
      <c r="U17" s="206"/>
      <c r="V17" s="290"/>
      <c r="W17" s="21"/>
      <c r="X17" s="218"/>
      <c r="Y17" s="69"/>
      <c r="Z17" s="20"/>
      <c r="AA17" s="79">
        <v>99.98</v>
      </c>
      <c r="AB17" s="19">
        <v>105</v>
      </c>
      <c r="AC17" s="65"/>
      <c r="AD17" s="201"/>
      <c r="AE17" s="205"/>
      <c r="AF17" s="69"/>
      <c r="AG17" s="20"/>
      <c r="AH17" s="79">
        <v>110.57</v>
      </c>
      <c r="AI17" s="20"/>
      <c r="AJ17" s="65"/>
      <c r="AK17" s="201"/>
      <c r="AL17" s="205"/>
      <c r="AM17" s="3"/>
    </row>
    <row r="18" spans="1:39" ht="19.5" customHeight="1" thickBot="1">
      <c r="A18" s="3"/>
      <c r="B18" s="157"/>
      <c r="C18" s="168"/>
      <c r="D18" s="141"/>
      <c r="E18" s="159">
        <f>SUM(G18:L18)</f>
        <v>0</v>
      </c>
      <c r="F18" s="160">
        <f>E18</f>
        <v>0</v>
      </c>
      <c r="G18" s="159"/>
      <c r="H18" s="159"/>
      <c r="I18" s="159"/>
      <c r="J18" s="159"/>
      <c r="K18" s="159"/>
      <c r="L18" s="159"/>
      <c r="M18" s="140"/>
      <c r="N18" s="303">
        <v>6</v>
      </c>
      <c r="O18" s="251">
        <v>6</v>
      </c>
      <c r="P18" s="304">
        <f>AD18+AK18</f>
        <v>995.5</v>
      </c>
      <c r="Q18" s="227" t="s">
        <v>66</v>
      </c>
      <c r="R18" s="111" t="s">
        <v>17</v>
      </c>
      <c r="S18" s="208" t="s">
        <v>39</v>
      </c>
      <c r="T18" s="195" t="s">
        <v>105</v>
      </c>
      <c r="U18" s="206">
        <v>30</v>
      </c>
      <c r="V18" s="290">
        <v>5.5</v>
      </c>
      <c r="W18" s="22">
        <v>9.236</v>
      </c>
      <c r="X18" s="286">
        <v>7</v>
      </c>
      <c r="Y18" s="19">
        <v>104</v>
      </c>
      <c r="Z18" s="19">
        <v>101</v>
      </c>
      <c r="AA18" s="20"/>
      <c r="AB18" s="20"/>
      <c r="AC18" s="79">
        <v>100.55</v>
      </c>
      <c r="AD18" s="201">
        <f>SUM(Y18:AC19)</f>
        <v>515.55</v>
      </c>
      <c r="AE18" s="205">
        <v>6</v>
      </c>
      <c r="AF18" s="19">
        <v>111</v>
      </c>
      <c r="AG18" s="20"/>
      <c r="AH18" s="20"/>
      <c r="AI18" s="20"/>
      <c r="AJ18" s="79">
        <v>81.95</v>
      </c>
      <c r="AK18" s="285">
        <f>SUM(AF18:AJ19)</f>
        <v>479.95</v>
      </c>
      <c r="AL18" s="205">
        <v>6</v>
      </c>
      <c r="AM18" s="3"/>
    </row>
    <row r="19" spans="1:39" ht="19.5" customHeight="1">
      <c r="A19" s="3"/>
      <c r="B19" s="149"/>
      <c r="C19" s="150"/>
      <c r="D19" s="151" t="s">
        <v>25</v>
      </c>
      <c r="E19" s="142">
        <f>SUM(E4:E18)</f>
        <v>146</v>
      </c>
      <c r="F19" s="37"/>
      <c r="G19" s="37"/>
      <c r="H19" s="152" t="s">
        <v>26</v>
      </c>
      <c r="I19" s="153" t="s">
        <v>27</v>
      </c>
      <c r="J19" s="149" t="s">
        <v>28</v>
      </c>
      <c r="K19" s="149"/>
      <c r="L19" s="150" t="s">
        <v>29</v>
      </c>
      <c r="M19" s="3"/>
      <c r="N19" s="303"/>
      <c r="O19" s="251"/>
      <c r="P19" s="299"/>
      <c r="Q19" s="227"/>
      <c r="R19" s="111" t="s">
        <v>95</v>
      </c>
      <c r="S19" s="209"/>
      <c r="T19" s="195"/>
      <c r="U19" s="206"/>
      <c r="V19" s="290"/>
      <c r="W19" s="21"/>
      <c r="X19" s="287"/>
      <c r="Y19" s="69"/>
      <c r="Z19" s="20"/>
      <c r="AA19" s="19">
        <v>105</v>
      </c>
      <c r="AB19" s="19">
        <v>105</v>
      </c>
      <c r="AC19" s="65"/>
      <c r="AD19" s="201"/>
      <c r="AE19" s="205"/>
      <c r="AF19" s="69"/>
      <c r="AG19" s="19">
        <v>109</v>
      </c>
      <c r="AH19" s="19">
        <v>109</v>
      </c>
      <c r="AI19" s="19">
        <v>69</v>
      </c>
      <c r="AJ19" s="65"/>
      <c r="AK19" s="216"/>
      <c r="AL19" s="205"/>
      <c r="AM19" s="3"/>
    </row>
    <row r="20" spans="1:39" ht="19.5" customHeight="1">
      <c r="A20" s="3"/>
      <c r="B20" s="3"/>
      <c r="C20" s="32"/>
      <c r="D20" s="32"/>
      <c r="E20" s="32"/>
      <c r="F20" s="3"/>
      <c r="G20" s="3"/>
      <c r="H20" s="3"/>
      <c r="I20" s="3"/>
      <c r="J20" s="3"/>
      <c r="K20" s="3"/>
      <c r="L20" s="3"/>
      <c r="M20" s="3"/>
      <c r="N20" s="303">
        <v>7</v>
      </c>
      <c r="O20" s="251"/>
      <c r="P20" s="298" t="s">
        <v>106</v>
      </c>
      <c r="Q20" s="197" t="s">
        <v>99</v>
      </c>
      <c r="R20" s="24" t="s">
        <v>43</v>
      </c>
      <c r="S20" s="288" t="s">
        <v>102</v>
      </c>
      <c r="T20" s="195" t="s">
        <v>103</v>
      </c>
      <c r="U20" s="206">
        <v>68</v>
      </c>
      <c r="V20" s="290">
        <v>7.75</v>
      </c>
      <c r="W20" s="22">
        <v>9.034</v>
      </c>
      <c r="X20" s="286">
        <v>5</v>
      </c>
      <c r="Y20" s="19">
        <v>116</v>
      </c>
      <c r="Z20" s="20"/>
      <c r="AA20" s="20"/>
      <c r="AB20" s="19">
        <v>49</v>
      </c>
      <c r="AC20" s="19">
        <v>111</v>
      </c>
      <c r="AD20" s="285">
        <f>SUM(Y20:AC21)</f>
        <v>379</v>
      </c>
      <c r="AE20" s="286">
        <v>7</v>
      </c>
      <c r="AF20" s="69"/>
      <c r="AG20" s="20"/>
      <c r="AH20" s="20"/>
      <c r="AI20" s="20"/>
      <c r="AJ20" s="65"/>
      <c r="AK20" s="285">
        <f>SUM(AF20:AJ21)</f>
        <v>0</v>
      </c>
      <c r="AL20" s="205"/>
      <c r="AM20" s="3"/>
    </row>
    <row r="21" spans="1:39" s="1" customFormat="1" ht="19.5" customHeight="1">
      <c r="A21" s="3"/>
      <c r="B21" s="236" t="s">
        <v>72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3"/>
      <c r="N21" s="303"/>
      <c r="O21" s="251"/>
      <c r="P21" s="299"/>
      <c r="Q21" s="198"/>
      <c r="R21" s="24" t="s">
        <v>42</v>
      </c>
      <c r="S21" s="289"/>
      <c r="T21" s="195"/>
      <c r="U21" s="206"/>
      <c r="V21" s="290"/>
      <c r="W21" s="21"/>
      <c r="X21" s="287"/>
      <c r="Y21" s="69"/>
      <c r="Z21" s="20"/>
      <c r="AA21" s="19">
        <v>103</v>
      </c>
      <c r="AB21" s="20"/>
      <c r="AC21" s="65"/>
      <c r="AD21" s="216"/>
      <c r="AE21" s="287"/>
      <c r="AF21" s="69"/>
      <c r="AG21" s="20"/>
      <c r="AH21" s="20"/>
      <c r="AI21" s="20"/>
      <c r="AJ21" s="20"/>
      <c r="AK21" s="216"/>
      <c r="AL21" s="205"/>
      <c r="AM21" s="3"/>
    </row>
    <row r="22" spans="1:39" ht="19.5" customHeight="1">
      <c r="A22" s="3"/>
      <c r="B22" s="240" t="s">
        <v>1</v>
      </c>
      <c r="C22" s="240"/>
      <c r="D22" s="242" t="s">
        <v>7</v>
      </c>
      <c r="E22" s="244" t="s">
        <v>30</v>
      </c>
      <c r="F22" s="246" t="s">
        <v>31</v>
      </c>
      <c r="G22" s="244" t="s">
        <v>32</v>
      </c>
      <c r="H22" s="244"/>
      <c r="I22" s="244"/>
      <c r="J22" s="244"/>
      <c r="K22" s="244"/>
      <c r="L22" s="24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9.5" customHeight="1">
      <c r="A23" s="3"/>
      <c r="B23" s="240"/>
      <c r="C23" s="240"/>
      <c r="D23" s="242"/>
      <c r="E23" s="244"/>
      <c r="F23" s="246"/>
      <c r="G23" s="137" t="s">
        <v>66</v>
      </c>
      <c r="H23" s="33" t="s">
        <v>33</v>
      </c>
      <c r="I23" s="135" t="s">
        <v>62</v>
      </c>
      <c r="J23" s="132" t="s">
        <v>59</v>
      </c>
      <c r="K23" s="34" t="s">
        <v>34</v>
      </c>
      <c r="L23" s="163" t="s">
        <v>21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M23" s="45"/>
    </row>
    <row r="24" spans="1:40" ht="19.5" customHeight="1">
      <c r="A24" s="3"/>
      <c r="B24" s="240"/>
      <c r="C24" s="240"/>
      <c r="D24" s="242"/>
      <c r="E24" s="244"/>
      <c r="F24" s="246"/>
      <c r="G24" s="36" t="s">
        <v>68</v>
      </c>
      <c r="H24" s="36" t="s">
        <v>70</v>
      </c>
      <c r="I24" s="36" t="s">
        <v>71</v>
      </c>
      <c r="J24" s="36" t="s">
        <v>73</v>
      </c>
      <c r="K24" s="36" t="s">
        <v>74</v>
      </c>
      <c r="L24" s="164" t="s">
        <v>75</v>
      </c>
      <c r="M24" s="3"/>
      <c r="N24" s="3"/>
      <c r="O24" s="3"/>
      <c r="P24" s="301" t="s">
        <v>12</v>
      </c>
      <c r="Q24" s="301"/>
      <c r="R24" s="301"/>
      <c r="S24" s="3"/>
      <c r="T24" s="297" t="s">
        <v>24</v>
      </c>
      <c r="U24" s="297"/>
      <c r="V24" s="297"/>
      <c r="W24" s="297"/>
      <c r="X24" s="3"/>
      <c r="AF24" s="23" t="s">
        <v>22</v>
      </c>
      <c r="AM24" s="45"/>
      <c r="AN24" s="45"/>
    </row>
    <row r="25" spans="1:40" ht="19.5" customHeight="1">
      <c r="A25" s="3"/>
      <c r="B25" s="154">
        <v>1</v>
      </c>
      <c r="C25" s="149" t="s">
        <v>28</v>
      </c>
      <c r="D25" s="147" t="s">
        <v>95</v>
      </c>
      <c r="E25" s="39">
        <f>SUM(G25:L25)</f>
        <v>26</v>
      </c>
      <c r="F25" s="40"/>
      <c r="G25" s="126">
        <v>20</v>
      </c>
      <c r="H25" s="39">
        <v>6</v>
      </c>
      <c r="I25" s="134"/>
      <c r="J25" s="134"/>
      <c r="K25" s="134"/>
      <c r="L25" s="39"/>
      <c r="M25" s="3"/>
      <c r="N25" s="3"/>
      <c r="O25" s="3"/>
      <c r="P25" s="293" t="s">
        <v>20</v>
      </c>
      <c r="Q25" s="294"/>
      <c r="R25" s="295"/>
      <c r="S25" s="3"/>
      <c r="T25" s="297" t="s">
        <v>14</v>
      </c>
      <c r="U25" s="297"/>
      <c r="V25" s="297"/>
      <c r="W25" s="297"/>
      <c r="X25" s="3"/>
      <c r="AM25" s="45"/>
      <c r="AN25" s="45"/>
    </row>
    <row r="26" spans="1:40" ht="19.5" customHeight="1">
      <c r="A26" s="3"/>
      <c r="B26" s="154">
        <v>1</v>
      </c>
      <c r="C26" s="152" t="s">
        <v>26</v>
      </c>
      <c r="D26" s="38" t="s">
        <v>2</v>
      </c>
      <c r="E26" s="39">
        <f aca="true" t="shared" si="1" ref="E26:E48">SUM(G26:L26)</f>
        <v>26</v>
      </c>
      <c r="F26" s="40"/>
      <c r="G26" s="39">
        <v>10</v>
      </c>
      <c r="H26" s="146">
        <v>16</v>
      </c>
      <c r="I26" s="134"/>
      <c r="J26" s="134"/>
      <c r="K26" s="134"/>
      <c r="L26" s="39"/>
      <c r="M26" s="3"/>
      <c r="N26" s="3"/>
      <c r="O26" s="3"/>
      <c r="P26" s="293" t="s">
        <v>38</v>
      </c>
      <c r="Q26" s="294"/>
      <c r="R26" s="295"/>
      <c r="S26" s="3"/>
      <c r="T26" s="296" t="s">
        <v>19</v>
      </c>
      <c r="U26" s="296"/>
      <c r="V26" s="296"/>
      <c r="W26" s="296"/>
      <c r="X26" s="3"/>
      <c r="AH26" s="23" t="s">
        <v>22</v>
      </c>
      <c r="AM26" s="45"/>
      <c r="AN26" s="45"/>
    </row>
    <row r="27" spans="1:40" ht="19.5" customHeight="1">
      <c r="A27" s="3"/>
      <c r="B27" s="154">
        <v>1</v>
      </c>
      <c r="C27" s="152" t="s">
        <v>26</v>
      </c>
      <c r="D27" s="38" t="s">
        <v>83</v>
      </c>
      <c r="E27" s="39">
        <f t="shared" si="1"/>
        <v>26</v>
      </c>
      <c r="F27" s="40"/>
      <c r="G27" s="39">
        <v>10</v>
      </c>
      <c r="H27" s="146">
        <v>16</v>
      </c>
      <c r="I27" s="131"/>
      <c r="J27" s="39"/>
      <c r="K27" s="39"/>
      <c r="L27" s="39"/>
      <c r="M27" s="3"/>
      <c r="N27" s="3"/>
      <c r="O27" s="3"/>
      <c r="P27" s="3"/>
      <c r="Q27" s="3"/>
      <c r="R27" s="3"/>
      <c r="S27" s="3"/>
      <c r="T27" s="296" t="s">
        <v>18</v>
      </c>
      <c r="U27" s="296"/>
      <c r="V27" s="296"/>
      <c r="W27" s="296"/>
      <c r="X27" s="3"/>
      <c r="AM27" s="45"/>
      <c r="AN27" s="45"/>
    </row>
    <row r="28" spans="1:40" ht="19.5" customHeight="1">
      <c r="A28" s="3"/>
      <c r="B28" s="154">
        <v>2</v>
      </c>
      <c r="C28" s="152" t="s">
        <v>46</v>
      </c>
      <c r="D28" s="38" t="s">
        <v>3</v>
      </c>
      <c r="E28" s="39">
        <f t="shared" si="1"/>
        <v>23</v>
      </c>
      <c r="F28" s="40"/>
      <c r="G28" s="41">
        <v>13</v>
      </c>
      <c r="H28" s="39">
        <v>10</v>
      </c>
      <c r="I28" s="131"/>
      <c r="J28" s="39"/>
      <c r="K28" s="39"/>
      <c r="L28" s="3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L28" s="45"/>
      <c r="AN28" s="45"/>
    </row>
    <row r="29" spans="1:40" ht="19.5" customHeight="1">
      <c r="A29" s="42"/>
      <c r="B29" s="154">
        <v>2</v>
      </c>
      <c r="C29" s="152" t="s">
        <v>46</v>
      </c>
      <c r="D29" s="38" t="s">
        <v>44</v>
      </c>
      <c r="E29" s="39">
        <f t="shared" si="1"/>
        <v>23</v>
      </c>
      <c r="F29" s="40"/>
      <c r="G29" s="41">
        <v>13</v>
      </c>
      <c r="H29" s="39">
        <v>10</v>
      </c>
      <c r="I29" s="131"/>
      <c r="J29" s="39"/>
      <c r="K29" s="39"/>
      <c r="L29" s="39"/>
      <c r="M29" s="3"/>
      <c r="N29" s="49"/>
      <c r="O29" s="49"/>
      <c r="P29" s="50"/>
      <c r="Q29" s="51"/>
      <c r="R29" s="51"/>
      <c r="S29" s="52"/>
      <c r="T29" s="52"/>
      <c r="U29" s="53"/>
      <c r="V29" s="54"/>
      <c r="W29" s="49"/>
      <c r="X29" s="50"/>
      <c r="Y29" s="52"/>
      <c r="AL29" s="45"/>
      <c r="AN29" s="45"/>
    </row>
    <row r="30" spans="1:38" ht="19.5" customHeight="1">
      <c r="A30" s="42"/>
      <c r="B30" s="154">
        <v>3</v>
      </c>
      <c r="C30" s="150" t="s">
        <v>47</v>
      </c>
      <c r="D30" s="38" t="s">
        <v>17</v>
      </c>
      <c r="E30" s="39">
        <f t="shared" si="1"/>
        <v>22</v>
      </c>
      <c r="F30" s="40"/>
      <c r="G30" s="146">
        <v>16</v>
      </c>
      <c r="H30" s="39">
        <v>6</v>
      </c>
      <c r="I30" s="131"/>
      <c r="J30" s="39"/>
      <c r="K30" s="39"/>
      <c r="L30" s="39"/>
      <c r="M30" s="3"/>
      <c r="N30" s="48"/>
      <c r="O30" s="48"/>
      <c r="P30" s="55"/>
      <c r="Q30" s="55"/>
      <c r="R30" s="55"/>
      <c r="S30" s="48"/>
      <c r="T30" s="48"/>
      <c r="U30" s="48"/>
      <c r="V30" s="48"/>
      <c r="W30" s="48"/>
      <c r="X30" s="48"/>
      <c r="Y30" s="48"/>
      <c r="AL30" s="45"/>
    </row>
    <row r="31" spans="1:38" ht="19.5" customHeight="1">
      <c r="A31" s="42"/>
      <c r="B31" s="154">
        <v>4</v>
      </c>
      <c r="C31" s="150" t="s">
        <v>29</v>
      </c>
      <c r="D31" s="147" t="s">
        <v>94</v>
      </c>
      <c r="E31" s="39">
        <f t="shared" si="1"/>
        <v>20</v>
      </c>
      <c r="F31" s="40"/>
      <c r="G31" s="126">
        <v>20</v>
      </c>
      <c r="H31" s="134"/>
      <c r="I31" s="39"/>
      <c r="J31" s="39"/>
      <c r="K31" s="39"/>
      <c r="L31" s="46"/>
      <c r="M31" s="3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AL31" s="45"/>
    </row>
    <row r="32" spans="1:38" ht="19.5" customHeight="1">
      <c r="A32" s="42"/>
      <c r="B32" s="154">
        <v>4</v>
      </c>
      <c r="C32" s="31" t="s">
        <v>27</v>
      </c>
      <c r="D32" s="38" t="s">
        <v>38</v>
      </c>
      <c r="E32" s="39">
        <f t="shared" si="1"/>
        <v>20</v>
      </c>
      <c r="F32" s="40"/>
      <c r="G32" s="39"/>
      <c r="H32" s="126">
        <v>20</v>
      </c>
      <c r="I32" s="39"/>
      <c r="J32" s="39"/>
      <c r="K32" s="39"/>
      <c r="L32" s="46"/>
      <c r="M32" s="3"/>
      <c r="N32" s="52"/>
      <c r="O32" s="52"/>
      <c r="P32" s="54"/>
      <c r="Q32" s="320"/>
      <c r="R32" s="300"/>
      <c r="S32" s="309"/>
      <c r="T32" s="300"/>
      <c r="U32" s="300"/>
      <c r="V32" s="300"/>
      <c r="W32" s="300"/>
      <c r="X32" s="300"/>
      <c r="Y32" s="300"/>
      <c r="AL32" s="45"/>
    </row>
    <row r="33" spans="1:38" ht="19.5" customHeight="1">
      <c r="A33" s="42"/>
      <c r="B33" s="154">
        <v>4</v>
      </c>
      <c r="C33" s="31" t="s">
        <v>27</v>
      </c>
      <c r="D33" s="38" t="s">
        <v>37</v>
      </c>
      <c r="E33" s="39">
        <f t="shared" si="1"/>
        <v>20</v>
      </c>
      <c r="F33" s="40"/>
      <c r="G33" s="39"/>
      <c r="H33" s="126">
        <v>20</v>
      </c>
      <c r="I33" s="39"/>
      <c r="J33" s="39"/>
      <c r="K33" s="39"/>
      <c r="L33" s="46"/>
      <c r="M33" s="3"/>
      <c r="N33" s="52"/>
      <c r="O33" s="52"/>
      <c r="P33" s="54"/>
      <c r="Q33" s="320"/>
      <c r="R33" s="300"/>
      <c r="S33" s="309"/>
      <c r="T33" s="56"/>
      <c r="U33" s="57"/>
      <c r="V33" s="58"/>
      <c r="W33" s="56"/>
      <c r="X33" s="56"/>
      <c r="Y33" s="59"/>
      <c r="AL33" s="45"/>
    </row>
    <row r="34" spans="1:25" ht="19.5" customHeight="1">
      <c r="A34" s="42"/>
      <c r="B34" s="154">
        <v>5</v>
      </c>
      <c r="C34" s="152" t="s">
        <v>46</v>
      </c>
      <c r="D34" s="38" t="s">
        <v>89</v>
      </c>
      <c r="E34" s="39">
        <f t="shared" si="1"/>
        <v>19</v>
      </c>
      <c r="F34" s="40"/>
      <c r="G34" s="39">
        <v>6</v>
      </c>
      <c r="H34" s="41">
        <v>13</v>
      </c>
      <c r="I34" s="39"/>
      <c r="J34" s="39"/>
      <c r="K34" s="39"/>
      <c r="L34" s="46"/>
      <c r="M34" s="3"/>
      <c r="N34" s="52"/>
      <c r="O34" s="52"/>
      <c r="P34" s="54"/>
      <c r="Q34" s="320"/>
      <c r="R34" s="300"/>
      <c r="S34" s="309"/>
      <c r="T34" s="60"/>
      <c r="U34" s="60"/>
      <c r="V34" s="60"/>
      <c r="W34" s="60"/>
      <c r="X34" s="60"/>
      <c r="Y34" s="60"/>
    </row>
    <row r="35" spans="1:25" ht="19.5" customHeight="1">
      <c r="A35" s="42"/>
      <c r="B35" s="155">
        <v>6</v>
      </c>
      <c r="C35" s="150" t="s">
        <v>108</v>
      </c>
      <c r="D35" s="38" t="s">
        <v>77</v>
      </c>
      <c r="E35" s="39">
        <f t="shared" si="1"/>
        <v>16</v>
      </c>
      <c r="F35" s="40"/>
      <c r="G35" s="146">
        <v>16</v>
      </c>
      <c r="H35" s="131"/>
      <c r="I35" s="39"/>
      <c r="J35" s="39"/>
      <c r="K35" s="131"/>
      <c r="L35" s="46"/>
      <c r="M35" s="3"/>
      <c r="N35" s="52"/>
      <c r="O35" s="52"/>
      <c r="P35" s="54"/>
      <c r="Q35" s="52"/>
      <c r="R35" s="61"/>
      <c r="S35" s="62"/>
      <c r="T35" s="61"/>
      <c r="U35" s="61"/>
      <c r="V35" s="61"/>
      <c r="W35" s="61"/>
      <c r="X35" s="61"/>
      <c r="Y35" s="61"/>
    </row>
    <row r="36" spans="1:25" ht="19.5" customHeight="1">
      <c r="A36" s="42"/>
      <c r="B36" s="155">
        <v>6</v>
      </c>
      <c r="C36" s="150" t="s">
        <v>47</v>
      </c>
      <c r="D36" s="38" t="s">
        <v>87</v>
      </c>
      <c r="E36" s="39">
        <f t="shared" si="1"/>
        <v>16</v>
      </c>
      <c r="F36" s="40"/>
      <c r="G36" s="39">
        <v>8</v>
      </c>
      <c r="H36" s="39">
        <v>8</v>
      </c>
      <c r="I36" s="39"/>
      <c r="J36" s="39"/>
      <c r="K36" s="131"/>
      <c r="L36" s="46"/>
      <c r="M36" s="3"/>
      <c r="N36" s="52"/>
      <c r="O36" s="52"/>
      <c r="P36" s="54"/>
      <c r="Q36" s="52"/>
      <c r="R36" s="61"/>
      <c r="S36" s="62"/>
      <c r="T36" s="61"/>
      <c r="U36" s="61"/>
      <c r="V36" s="61"/>
      <c r="W36" s="61"/>
      <c r="X36" s="61"/>
      <c r="Y36" s="61"/>
    </row>
    <row r="37" spans="1:27" ht="19.5" customHeight="1">
      <c r="A37" s="42"/>
      <c r="B37" s="154">
        <v>6</v>
      </c>
      <c r="C37" s="150" t="s">
        <v>47</v>
      </c>
      <c r="D37" s="38" t="s">
        <v>88</v>
      </c>
      <c r="E37" s="39">
        <f t="shared" si="1"/>
        <v>16</v>
      </c>
      <c r="F37" s="40"/>
      <c r="G37" s="39">
        <v>8</v>
      </c>
      <c r="H37" s="39">
        <v>8</v>
      </c>
      <c r="I37" s="39"/>
      <c r="J37" s="39"/>
      <c r="K37" s="39"/>
      <c r="L37" s="46"/>
      <c r="M37" s="3"/>
      <c r="N37" s="52"/>
      <c r="O37" s="52"/>
      <c r="P37" s="54"/>
      <c r="Q37" s="52"/>
      <c r="R37" s="52"/>
      <c r="S37" s="61"/>
      <c r="T37" s="62"/>
      <c r="U37" s="61"/>
      <c r="V37" s="61"/>
      <c r="W37" s="61"/>
      <c r="X37" s="61"/>
      <c r="Y37" s="61"/>
      <c r="Z37" s="48"/>
      <c r="AA37" s="48"/>
    </row>
    <row r="38" spans="1:27" ht="19.5" customHeight="1">
      <c r="A38" s="42"/>
      <c r="B38" s="154">
        <v>7</v>
      </c>
      <c r="C38" s="150" t="s">
        <v>108</v>
      </c>
      <c r="D38" s="114" t="s">
        <v>76</v>
      </c>
      <c r="E38" s="39">
        <f t="shared" si="1"/>
        <v>13</v>
      </c>
      <c r="F38" s="40"/>
      <c r="G38" s="41">
        <v>13</v>
      </c>
      <c r="H38" s="39"/>
      <c r="I38" s="39"/>
      <c r="J38" s="39"/>
      <c r="K38" s="39"/>
      <c r="L38" s="46"/>
      <c r="M38" s="3"/>
      <c r="N38" s="52"/>
      <c r="O38" s="52"/>
      <c r="P38" s="54"/>
      <c r="Q38" s="52"/>
      <c r="R38" s="52"/>
      <c r="S38" s="61"/>
      <c r="T38" s="62"/>
      <c r="U38" s="61"/>
      <c r="V38" s="61"/>
      <c r="W38" s="61"/>
      <c r="X38" s="61"/>
      <c r="Y38" s="61"/>
      <c r="Z38" s="61"/>
      <c r="AA38" s="92"/>
    </row>
    <row r="39" spans="1:27" ht="19.5" customHeight="1">
      <c r="A39" s="42"/>
      <c r="B39" s="154">
        <v>7</v>
      </c>
      <c r="C39" s="31" t="s">
        <v>27</v>
      </c>
      <c r="D39" s="38" t="s">
        <v>97</v>
      </c>
      <c r="E39" s="39">
        <f t="shared" si="1"/>
        <v>13</v>
      </c>
      <c r="F39" s="40"/>
      <c r="G39" s="39"/>
      <c r="H39" s="41">
        <v>13</v>
      </c>
      <c r="I39" s="39"/>
      <c r="J39" s="131"/>
      <c r="K39" s="39"/>
      <c r="L39" s="46"/>
      <c r="M39" s="3"/>
      <c r="N39" s="52"/>
      <c r="O39" s="52"/>
      <c r="P39" s="54"/>
      <c r="Q39" s="52"/>
      <c r="R39" s="61"/>
      <c r="S39" s="62"/>
      <c r="T39" s="61"/>
      <c r="U39" s="61"/>
      <c r="V39" s="61"/>
      <c r="W39" s="61"/>
      <c r="X39" s="61"/>
      <c r="Y39" s="61"/>
      <c r="Z39" s="48"/>
      <c r="AA39" s="48"/>
    </row>
    <row r="40" spans="1:25" ht="19.5" customHeight="1">
      <c r="A40" s="42"/>
      <c r="B40" s="154">
        <v>8</v>
      </c>
      <c r="C40" s="31" t="s">
        <v>27</v>
      </c>
      <c r="D40" s="114" t="s">
        <v>98</v>
      </c>
      <c r="E40" s="39">
        <f t="shared" si="1"/>
        <v>8</v>
      </c>
      <c r="F40" s="40"/>
      <c r="G40" s="39"/>
      <c r="H40" s="39">
        <v>8</v>
      </c>
      <c r="I40" s="39"/>
      <c r="J40" s="131"/>
      <c r="K40" s="39"/>
      <c r="L40" s="46"/>
      <c r="M40" s="3"/>
      <c r="N40" s="52"/>
      <c r="O40" s="52"/>
      <c r="P40" s="54"/>
      <c r="Q40" s="52"/>
      <c r="R40" s="61"/>
      <c r="S40" s="62"/>
      <c r="T40" s="61"/>
      <c r="U40" s="61"/>
      <c r="V40" s="61"/>
      <c r="W40" s="61"/>
      <c r="X40" s="61"/>
      <c r="Y40" s="61"/>
    </row>
    <row r="41" spans="1:25" ht="19.5" customHeight="1">
      <c r="A41" s="42"/>
      <c r="B41" s="154">
        <v>9</v>
      </c>
      <c r="C41" s="150" t="s">
        <v>29</v>
      </c>
      <c r="D41" s="38" t="s">
        <v>90</v>
      </c>
      <c r="E41" s="39">
        <f t="shared" si="1"/>
        <v>6</v>
      </c>
      <c r="F41" s="40"/>
      <c r="G41" s="39">
        <v>6</v>
      </c>
      <c r="H41" s="39"/>
      <c r="I41" s="39"/>
      <c r="J41" s="39"/>
      <c r="K41" s="39"/>
      <c r="L41" s="46"/>
      <c r="M41" s="3"/>
      <c r="N41" s="52"/>
      <c r="O41" s="52"/>
      <c r="P41" s="54"/>
      <c r="Q41" s="52"/>
      <c r="R41" s="61"/>
      <c r="S41" s="62"/>
      <c r="T41" s="61"/>
      <c r="U41" s="61"/>
      <c r="V41" s="61"/>
      <c r="W41" s="61"/>
      <c r="X41" s="61"/>
      <c r="Y41" s="61"/>
    </row>
    <row r="42" spans="1:25" ht="19.5" customHeight="1">
      <c r="A42" s="42"/>
      <c r="B42" s="154">
        <v>10</v>
      </c>
      <c r="C42" s="31" t="s">
        <v>27</v>
      </c>
      <c r="D42" s="38" t="s">
        <v>43</v>
      </c>
      <c r="E42" s="39">
        <f t="shared" si="1"/>
        <v>0</v>
      </c>
      <c r="F42" s="40"/>
      <c r="G42" s="39"/>
      <c r="H42" s="39" t="s">
        <v>106</v>
      </c>
      <c r="I42" s="39"/>
      <c r="J42" s="39"/>
      <c r="K42" s="39"/>
      <c r="L42" s="46"/>
      <c r="M42" s="3"/>
      <c r="N42" s="52"/>
      <c r="O42" s="52"/>
      <c r="P42" s="54"/>
      <c r="Q42" s="52"/>
      <c r="R42" s="61"/>
      <c r="S42" s="62"/>
      <c r="T42" s="61"/>
      <c r="U42" s="61"/>
      <c r="V42" s="61"/>
      <c r="W42" s="61"/>
      <c r="X42" s="61"/>
      <c r="Y42" s="61"/>
    </row>
    <row r="43" spans="1:25" ht="19.5" customHeight="1">
      <c r="A43" s="42"/>
      <c r="B43" s="154">
        <v>10</v>
      </c>
      <c r="C43" s="31" t="s">
        <v>27</v>
      </c>
      <c r="D43" s="38" t="s">
        <v>42</v>
      </c>
      <c r="E43" s="39">
        <f t="shared" si="1"/>
        <v>0</v>
      </c>
      <c r="F43" s="40"/>
      <c r="G43" s="39"/>
      <c r="H43" s="39" t="s">
        <v>106</v>
      </c>
      <c r="I43" s="39"/>
      <c r="J43" s="39"/>
      <c r="K43" s="39"/>
      <c r="L43" s="46"/>
      <c r="M43" s="3"/>
      <c r="N43" s="52"/>
      <c r="O43" s="52"/>
      <c r="P43" s="54"/>
      <c r="Q43" s="52"/>
      <c r="R43" s="61"/>
      <c r="S43" s="62"/>
      <c r="T43" s="61"/>
      <c r="U43" s="61"/>
      <c r="V43" s="61"/>
      <c r="W43" s="61"/>
      <c r="X43" s="61"/>
      <c r="Y43" s="61"/>
    </row>
    <row r="44" spans="1:25" ht="18" customHeight="1">
      <c r="A44" s="42"/>
      <c r="B44" s="154"/>
      <c r="C44" s="31"/>
      <c r="D44" s="38"/>
      <c r="E44" s="39">
        <f t="shared" si="1"/>
        <v>0</v>
      </c>
      <c r="F44" s="40"/>
      <c r="G44" s="39"/>
      <c r="H44" s="39"/>
      <c r="I44" s="39"/>
      <c r="J44" s="39"/>
      <c r="K44" s="39"/>
      <c r="L44" s="46"/>
      <c r="M44" s="3"/>
      <c r="N44" s="52"/>
      <c r="O44" s="52"/>
      <c r="P44" s="54"/>
      <c r="Q44" s="52"/>
      <c r="R44" s="61"/>
      <c r="S44" s="62"/>
      <c r="T44" s="61"/>
      <c r="U44" s="61"/>
      <c r="V44" s="61"/>
      <c r="W44" s="61"/>
      <c r="X44" s="61"/>
      <c r="Y44" s="61"/>
    </row>
    <row r="45" spans="1:25" ht="18" customHeight="1">
      <c r="A45" s="42"/>
      <c r="B45" s="155"/>
      <c r="C45" s="27"/>
      <c r="D45" s="38"/>
      <c r="E45" s="39">
        <f t="shared" si="1"/>
        <v>0</v>
      </c>
      <c r="F45" s="40"/>
      <c r="G45" s="39"/>
      <c r="H45" s="39"/>
      <c r="I45" s="39"/>
      <c r="J45" s="39"/>
      <c r="K45" s="39"/>
      <c r="L45" s="46"/>
      <c r="M45" s="3"/>
      <c r="N45" s="52"/>
      <c r="O45" s="52"/>
      <c r="P45" s="54"/>
      <c r="Q45" s="52"/>
      <c r="R45" s="61"/>
      <c r="S45" s="62"/>
      <c r="T45" s="61"/>
      <c r="U45" s="61"/>
      <c r="V45" s="61"/>
      <c r="W45" s="61"/>
      <c r="X45" s="61"/>
      <c r="Y45" s="61"/>
    </row>
    <row r="46" spans="1:25" ht="18" customHeight="1">
      <c r="A46" s="42"/>
      <c r="B46" s="155"/>
      <c r="C46" s="27"/>
      <c r="D46" s="38"/>
      <c r="E46" s="39">
        <f t="shared" si="1"/>
        <v>0</v>
      </c>
      <c r="F46" s="40"/>
      <c r="G46" s="39"/>
      <c r="H46" s="39"/>
      <c r="I46" s="39"/>
      <c r="J46" s="39"/>
      <c r="K46" s="39"/>
      <c r="L46" s="46"/>
      <c r="M46" s="3"/>
      <c r="N46" s="52"/>
      <c r="O46" s="52"/>
      <c r="P46" s="54"/>
      <c r="Q46" s="52"/>
      <c r="R46" s="61"/>
      <c r="S46" s="62"/>
      <c r="T46" s="61"/>
      <c r="U46" s="61"/>
      <c r="V46" s="61"/>
      <c r="W46" s="61"/>
      <c r="X46" s="61"/>
      <c r="Y46" s="61"/>
    </row>
    <row r="47" spans="1:25" ht="18" customHeight="1">
      <c r="A47" s="42"/>
      <c r="B47" s="155"/>
      <c r="C47" s="31"/>
      <c r="D47" s="38"/>
      <c r="E47" s="39">
        <f t="shared" si="1"/>
        <v>0</v>
      </c>
      <c r="F47" s="40"/>
      <c r="G47" s="39"/>
      <c r="H47" s="39"/>
      <c r="I47" s="39"/>
      <c r="J47" s="131"/>
      <c r="K47" s="39"/>
      <c r="L47" s="46"/>
      <c r="M47" s="3"/>
      <c r="N47" s="52"/>
      <c r="O47" s="52"/>
      <c r="P47" s="54"/>
      <c r="Q47" s="52"/>
      <c r="R47" s="61"/>
      <c r="S47" s="62"/>
      <c r="T47" s="61"/>
      <c r="U47" s="61"/>
      <c r="V47" s="61"/>
      <c r="W47" s="61"/>
      <c r="X47" s="61"/>
      <c r="Y47" s="61"/>
    </row>
    <row r="48" spans="1:25" ht="18" customHeight="1">
      <c r="A48" s="42"/>
      <c r="B48" s="155"/>
      <c r="C48" s="31"/>
      <c r="D48" s="38"/>
      <c r="E48" s="39">
        <f t="shared" si="1"/>
        <v>0</v>
      </c>
      <c r="F48" s="40"/>
      <c r="G48" s="39"/>
      <c r="H48" s="39"/>
      <c r="I48" s="39"/>
      <c r="J48" s="131"/>
      <c r="K48" s="39"/>
      <c r="L48" s="46"/>
      <c r="M48" s="3"/>
      <c r="N48" s="52"/>
      <c r="O48" s="52"/>
      <c r="P48" s="54"/>
      <c r="Q48" s="52"/>
      <c r="R48" s="61"/>
      <c r="S48" s="62"/>
      <c r="T48" s="61"/>
      <c r="U48" s="61"/>
      <c r="V48" s="61"/>
      <c r="W48" s="61"/>
      <c r="X48" s="61"/>
      <c r="Y48" s="61"/>
    </row>
    <row r="49" spans="1:25" ht="18" customHeight="1">
      <c r="A49" s="42"/>
      <c r="B49" s="155"/>
      <c r="C49" s="31"/>
      <c r="D49" s="38"/>
      <c r="E49" s="39">
        <f>SUM(G49:L49)</f>
        <v>0</v>
      </c>
      <c r="F49" s="40"/>
      <c r="G49" s="39"/>
      <c r="H49" s="39"/>
      <c r="I49" s="39"/>
      <c r="J49" s="39"/>
      <c r="K49" s="39"/>
      <c r="L49" s="46"/>
      <c r="M49" s="3"/>
      <c r="N49" s="52"/>
      <c r="O49" s="52"/>
      <c r="P49" s="54"/>
      <c r="Q49" s="52"/>
      <c r="R49" s="61"/>
      <c r="S49" s="62"/>
      <c r="T49" s="61"/>
      <c r="U49" s="61"/>
      <c r="V49" s="61"/>
      <c r="W49" s="61"/>
      <c r="X49" s="61"/>
      <c r="Y49" s="61"/>
    </row>
    <row r="50" spans="1:25" ht="18" customHeight="1">
      <c r="A50" s="42"/>
      <c r="B50" s="29"/>
      <c r="C50" s="31"/>
      <c r="D50" s="43"/>
      <c r="E50" s="39"/>
      <c r="F50" s="40"/>
      <c r="G50" s="39"/>
      <c r="H50" s="39"/>
      <c r="I50" s="39"/>
      <c r="J50" s="39"/>
      <c r="K50" s="46"/>
      <c r="L50" s="46"/>
      <c r="M50" s="3"/>
      <c r="N50" s="52"/>
      <c r="O50" s="52"/>
      <c r="P50" s="54"/>
      <c r="Q50" s="52"/>
      <c r="R50" s="61"/>
      <c r="S50" s="62"/>
      <c r="T50" s="61"/>
      <c r="U50" s="61"/>
      <c r="V50" s="61"/>
      <c r="W50" s="61"/>
      <c r="X50" s="61"/>
      <c r="Y50" s="61"/>
    </row>
    <row r="51" spans="1:25" ht="18" customHeight="1">
      <c r="A51" s="42"/>
      <c r="B51" s="29"/>
      <c r="C51" s="31"/>
      <c r="D51" s="43"/>
      <c r="E51" s="39"/>
      <c r="F51" s="40"/>
      <c r="G51" s="39"/>
      <c r="H51" s="39"/>
      <c r="I51" s="39"/>
      <c r="J51" s="39"/>
      <c r="K51" s="46"/>
      <c r="L51" s="46"/>
      <c r="M51" s="3"/>
      <c r="N51" s="52"/>
      <c r="O51" s="52"/>
      <c r="P51" s="54"/>
      <c r="Q51" s="52"/>
      <c r="R51" s="61"/>
      <c r="S51" s="62"/>
      <c r="T51" s="61"/>
      <c r="U51" s="61"/>
      <c r="V51" s="61"/>
      <c r="W51" s="61"/>
      <c r="X51" s="61"/>
      <c r="Y51" s="61"/>
    </row>
    <row r="52" spans="2:25" ht="18" customHeight="1">
      <c r="B52" s="29"/>
      <c r="C52" s="31"/>
      <c r="D52" s="43"/>
      <c r="E52" s="39"/>
      <c r="F52" s="40"/>
      <c r="G52" s="39"/>
      <c r="H52" s="39"/>
      <c r="I52" s="39"/>
      <c r="J52" s="39"/>
      <c r="K52" s="46"/>
      <c r="L52" s="46"/>
      <c r="M52" s="3"/>
      <c r="N52" s="52"/>
      <c r="O52" s="52"/>
      <c r="P52" s="54"/>
      <c r="Q52" s="52"/>
      <c r="R52" s="61"/>
      <c r="S52" s="62"/>
      <c r="T52" s="61"/>
      <c r="U52" s="61"/>
      <c r="V52" s="61"/>
      <c r="W52" s="61"/>
      <c r="X52" s="61"/>
      <c r="Y52" s="61"/>
    </row>
    <row r="53" spans="2:25" ht="18" customHeight="1">
      <c r="B53" s="26"/>
      <c r="C53" s="27"/>
      <c r="D53" s="28" t="s">
        <v>25</v>
      </c>
      <c r="E53" s="25">
        <f>SUM(E25:E44)</f>
        <v>313</v>
      </c>
      <c r="F53" s="29"/>
      <c r="G53" s="29"/>
      <c r="H53" s="29"/>
      <c r="I53" s="29"/>
      <c r="J53" s="29"/>
      <c r="K53" s="47"/>
      <c r="L53" s="47"/>
      <c r="M53" s="3"/>
      <c r="N53" s="52"/>
      <c r="O53" s="52"/>
      <c r="P53" s="54"/>
      <c r="Q53" s="52"/>
      <c r="R53" s="61"/>
      <c r="S53" s="62"/>
      <c r="T53" s="61"/>
      <c r="U53" s="61"/>
      <c r="V53" s="61"/>
      <c r="W53" s="61"/>
      <c r="X53" s="61"/>
      <c r="Y53" s="61"/>
    </row>
    <row r="54" spans="2:25" ht="18" customHeight="1">
      <c r="B54" s="32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  <c r="N54" s="52"/>
      <c r="O54" s="52"/>
      <c r="P54" s="54"/>
      <c r="Q54" s="52"/>
      <c r="R54" s="61"/>
      <c r="S54" s="62"/>
      <c r="T54" s="61"/>
      <c r="U54" s="61"/>
      <c r="V54" s="61"/>
      <c r="W54" s="61"/>
      <c r="X54" s="61"/>
      <c r="Y54" s="61"/>
    </row>
    <row r="55" spans="2:25" ht="18" customHeight="1">
      <c r="B55" s="291" t="s">
        <v>35</v>
      </c>
      <c r="C55" s="291"/>
      <c r="D55" s="292"/>
      <c r="E55" s="292"/>
      <c r="F55" s="292"/>
      <c r="G55" s="292"/>
      <c r="H55" s="292"/>
      <c r="I55" s="292"/>
      <c r="J55" s="292"/>
      <c r="K55" s="292"/>
      <c r="L55" s="292"/>
      <c r="M55" s="3"/>
      <c r="N55" s="52"/>
      <c r="O55" s="52"/>
      <c r="P55" s="54"/>
      <c r="Q55" s="63"/>
      <c r="R55" s="61"/>
      <c r="S55" s="62"/>
      <c r="T55" s="61"/>
      <c r="U55" s="61"/>
      <c r="V55" s="61"/>
      <c r="W55" s="61"/>
      <c r="X55" s="61"/>
      <c r="Y55" s="61"/>
    </row>
    <row r="56" spans="2:25" ht="18" customHeight="1">
      <c r="B56" s="235" t="s">
        <v>36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48"/>
      <c r="N56" s="52"/>
      <c r="O56" s="52"/>
      <c r="P56" s="54"/>
      <c r="Q56" s="63"/>
      <c r="R56" s="61"/>
      <c r="S56" s="62"/>
      <c r="T56" s="61"/>
      <c r="U56" s="61"/>
      <c r="V56" s="61"/>
      <c r="W56" s="61"/>
      <c r="X56" s="61"/>
      <c r="Y56" s="61"/>
    </row>
    <row r="57" spans="2:25" ht="18" customHeight="1">
      <c r="B57" s="32"/>
      <c r="C57" s="32"/>
      <c r="D57" s="3"/>
      <c r="E57" s="3"/>
      <c r="F57" s="3"/>
      <c r="G57" s="3"/>
      <c r="H57" s="3"/>
      <c r="I57" s="3"/>
      <c r="J57" s="3"/>
      <c r="K57" s="3"/>
      <c r="L57" s="3"/>
      <c r="M57" s="48"/>
      <c r="N57" s="52"/>
      <c r="O57" s="52"/>
      <c r="P57" s="54"/>
      <c r="Q57" s="63"/>
      <c r="R57" s="61"/>
      <c r="S57" s="62"/>
      <c r="T57" s="61"/>
      <c r="U57" s="61"/>
      <c r="V57" s="61"/>
      <c r="W57" s="61"/>
      <c r="X57" s="61"/>
      <c r="Y57" s="61"/>
    </row>
    <row r="58" spans="13:25" ht="18" customHeight="1">
      <c r="M58" s="48"/>
      <c r="N58" s="52"/>
      <c r="O58" s="52"/>
      <c r="P58" s="54"/>
      <c r="Q58" s="63"/>
      <c r="R58" s="61"/>
      <c r="S58" s="62"/>
      <c r="T58" s="61"/>
      <c r="U58" s="61"/>
      <c r="V58" s="61"/>
      <c r="W58" s="61"/>
      <c r="X58" s="61"/>
      <c r="Y58" s="61"/>
    </row>
    <row r="59" spans="13:25" ht="18" customHeight="1">
      <c r="M59" s="48"/>
      <c r="N59" s="52"/>
      <c r="O59" s="52"/>
      <c r="P59" s="54"/>
      <c r="Q59" s="63"/>
      <c r="R59" s="61"/>
      <c r="S59" s="62"/>
      <c r="T59" s="61"/>
      <c r="U59" s="61"/>
      <c r="V59" s="61"/>
      <c r="W59" s="61"/>
      <c r="X59" s="61"/>
      <c r="Y59" s="61"/>
    </row>
    <row r="60" spans="13:25" ht="18" customHeight="1">
      <c r="M60" s="48"/>
      <c r="N60" s="52"/>
      <c r="O60" s="52"/>
      <c r="P60" s="54"/>
      <c r="Q60" s="63"/>
      <c r="R60" s="61"/>
      <c r="S60" s="62"/>
      <c r="T60" s="61"/>
      <c r="U60" s="61"/>
      <c r="V60" s="61"/>
      <c r="W60" s="61"/>
      <c r="X60" s="61"/>
      <c r="Y60" s="61"/>
    </row>
    <row r="61" spans="13:25" ht="18" customHeight="1">
      <c r="M61" s="48"/>
      <c r="N61" s="49"/>
      <c r="O61" s="49"/>
      <c r="P61" s="50"/>
      <c r="Q61" s="51"/>
      <c r="R61" s="51"/>
      <c r="S61" s="52"/>
      <c r="T61" s="52"/>
      <c r="U61" s="52"/>
      <c r="V61" s="52"/>
      <c r="W61" s="52"/>
      <c r="X61" s="52"/>
      <c r="Y61" s="52"/>
    </row>
    <row r="62" spans="13:25" ht="18" customHeight="1">
      <c r="M62" s="48"/>
      <c r="N62" s="55"/>
      <c r="O62" s="55"/>
      <c r="P62" s="55"/>
      <c r="Q62" s="48"/>
      <c r="R62" s="48"/>
      <c r="S62" s="48"/>
      <c r="T62" s="48"/>
      <c r="U62" s="48"/>
      <c r="V62" s="48"/>
      <c r="W62" s="48"/>
      <c r="X62" s="48"/>
      <c r="Y62" s="48"/>
    </row>
    <row r="63" spans="13:25" ht="18" customHeight="1">
      <c r="M63" s="48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</row>
    <row r="64" spans="13:25" ht="18" customHeight="1">
      <c r="M64" s="48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</row>
    <row r="65" spans="13:25" ht="18" customHeight="1">
      <c r="M65" s="48"/>
      <c r="N65" s="55"/>
      <c r="O65" s="55"/>
      <c r="P65" s="55"/>
      <c r="Q65" s="48"/>
      <c r="R65" s="48"/>
      <c r="S65" s="48"/>
      <c r="T65" s="48"/>
      <c r="U65" s="48"/>
      <c r="V65" s="48"/>
      <c r="W65" s="48"/>
      <c r="X65" s="48"/>
      <c r="Y65" s="48"/>
    </row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</sheetData>
  <sheetProtection/>
  <mergeCells count="137">
    <mergeCell ref="S5:S6"/>
    <mergeCell ref="W5:X5"/>
    <mergeCell ref="Y5:AC5"/>
    <mergeCell ref="AD5:AE6"/>
    <mergeCell ref="T7:T8"/>
    <mergeCell ref="T5:T6"/>
    <mergeCell ref="B56:L56"/>
    <mergeCell ref="N31:Y31"/>
    <mergeCell ref="Q32:Q34"/>
    <mergeCell ref="R32:R34"/>
    <mergeCell ref="X11:X12"/>
    <mergeCell ref="U9:U10"/>
    <mergeCell ref="V9:V10"/>
    <mergeCell ref="T9:T10"/>
    <mergeCell ref="S9:S10"/>
    <mergeCell ref="N11:N12"/>
    <mergeCell ref="P11:P12"/>
    <mergeCell ref="Q11:Q12"/>
    <mergeCell ref="S11:S12"/>
    <mergeCell ref="V11:V12"/>
    <mergeCell ref="O11:O12"/>
    <mergeCell ref="N64:Y64"/>
    <mergeCell ref="P15:P17"/>
    <mergeCell ref="D22:D24"/>
    <mergeCell ref="N4:R4"/>
    <mergeCell ref="V5:V6"/>
    <mergeCell ref="S4:V4"/>
    <mergeCell ref="U5:U6"/>
    <mergeCell ref="V7:V8"/>
    <mergeCell ref="X9:X10"/>
    <mergeCell ref="S15:S17"/>
    <mergeCell ref="P5:P6"/>
    <mergeCell ref="P7:P8"/>
    <mergeCell ref="O5:O6"/>
    <mergeCell ref="R5:R6"/>
    <mergeCell ref="AK5:AL6"/>
    <mergeCell ref="AF5:AJ5"/>
    <mergeCell ref="Q5:Q6"/>
    <mergeCell ref="AE7:AE8"/>
    <mergeCell ref="S7:S8"/>
    <mergeCell ref="X7:X8"/>
    <mergeCell ref="N9:N10"/>
    <mergeCell ref="P9:P10"/>
    <mergeCell ref="Q9:Q10"/>
    <mergeCell ref="O9:O10"/>
    <mergeCell ref="O7:O8"/>
    <mergeCell ref="M2:M3"/>
    <mergeCell ref="Q7:Q8"/>
    <mergeCell ref="N7:N8"/>
    <mergeCell ref="N2:AL2"/>
    <mergeCell ref="N5:N6"/>
    <mergeCell ref="B1:L1"/>
    <mergeCell ref="B2:C3"/>
    <mergeCell ref="D2:D3"/>
    <mergeCell ref="E2:E3"/>
    <mergeCell ref="F2:F3"/>
    <mergeCell ref="G2:L2"/>
    <mergeCell ref="X15:X17"/>
    <mergeCell ref="X13:X14"/>
    <mergeCell ref="N20:N21"/>
    <mergeCell ref="O18:O19"/>
    <mergeCell ref="O20:O21"/>
    <mergeCell ref="N18:N19"/>
    <mergeCell ref="X18:X19"/>
    <mergeCell ref="T15:T17"/>
    <mergeCell ref="U15:U17"/>
    <mergeCell ref="V15:V17"/>
    <mergeCell ref="U13:U14"/>
    <mergeCell ref="V13:V14"/>
    <mergeCell ref="Q20:Q21"/>
    <mergeCell ref="Q15:Q17"/>
    <mergeCell ref="P18:P19"/>
    <mergeCell ref="S32:S34"/>
    <mergeCell ref="N63:Y63"/>
    <mergeCell ref="T18:T19"/>
    <mergeCell ref="N13:N14"/>
    <mergeCell ref="P13:P14"/>
    <mergeCell ref="Q13:Q14"/>
    <mergeCell ref="S13:S14"/>
    <mergeCell ref="T13:T14"/>
    <mergeCell ref="O13:O14"/>
    <mergeCell ref="O15:O17"/>
    <mergeCell ref="N15:N17"/>
    <mergeCell ref="T24:W24"/>
    <mergeCell ref="T25:W25"/>
    <mergeCell ref="P20:P21"/>
    <mergeCell ref="T32:Y32"/>
    <mergeCell ref="E22:E24"/>
    <mergeCell ref="F22:F24"/>
    <mergeCell ref="G22:L22"/>
    <mergeCell ref="P25:R25"/>
    <mergeCell ref="P24:R24"/>
    <mergeCell ref="T20:T21"/>
    <mergeCell ref="T11:T12"/>
    <mergeCell ref="AD15:AD17"/>
    <mergeCell ref="AD20:AD21"/>
    <mergeCell ref="U20:U21"/>
    <mergeCell ref="B55:L55"/>
    <mergeCell ref="P26:R26"/>
    <mergeCell ref="T27:W27"/>
    <mergeCell ref="T26:W26"/>
    <mergeCell ref="B21:L21"/>
    <mergeCell ref="B22:C24"/>
    <mergeCell ref="AE15:AE17"/>
    <mergeCell ref="AK15:AK17"/>
    <mergeCell ref="AL15:AL17"/>
    <mergeCell ref="AE11:AE12"/>
    <mergeCell ref="AD18:AD19"/>
    <mergeCell ref="AE20:AE21"/>
    <mergeCell ref="AD11:AD12"/>
    <mergeCell ref="X20:X21"/>
    <mergeCell ref="S20:S21"/>
    <mergeCell ref="V18:V19"/>
    <mergeCell ref="U18:U19"/>
    <mergeCell ref="V20:V21"/>
    <mergeCell ref="AL20:AL21"/>
    <mergeCell ref="AK20:AK21"/>
    <mergeCell ref="AL18:AL19"/>
    <mergeCell ref="AK7:AK8"/>
    <mergeCell ref="AL7:AL8"/>
    <mergeCell ref="AE9:AE10"/>
    <mergeCell ref="Q18:Q19"/>
    <mergeCell ref="S18:S19"/>
    <mergeCell ref="U11:U12"/>
    <mergeCell ref="U7:U8"/>
    <mergeCell ref="AK9:AK10"/>
    <mergeCell ref="AD7:AD8"/>
    <mergeCell ref="AD13:AD14"/>
    <mergeCell ref="AE18:AE19"/>
    <mergeCell ref="AL9:AL10"/>
    <mergeCell ref="AK11:AK12"/>
    <mergeCell ref="AL11:AL12"/>
    <mergeCell ref="AE13:AE14"/>
    <mergeCell ref="AK13:AK14"/>
    <mergeCell ref="AL13:AL14"/>
    <mergeCell ref="AD9:AD10"/>
    <mergeCell ref="AK18:AK19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M61"/>
  <sheetViews>
    <sheetView zoomScale="70" zoomScaleNormal="70" zoomScalePageLayoutView="0" workbookViewId="0" topLeftCell="A1">
      <selection activeCell="W6" sqref="W6:W7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0" customWidth="1"/>
    <col min="5" max="6" width="12.7109375" style="0" customWidth="1"/>
    <col min="14" max="14" width="5.7109375" style="0" customWidth="1"/>
    <col min="15" max="16" width="6.57421875" style="0" customWidth="1"/>
    <col min="17" max="17" width="12.28125" style="0" customWidth="1"/>
    <col min="18" max="18" width="26.57421875" style="0" bestFit="1" customWidth="1"/>
    <col min="19" max="19" width="18.421875" style="0" customWidth="1"/>
    <col min="20" max="20" width="14.7109375" style="0" customWidth="1"/>
    <col min="21" max="21" width="16.28125" style="0" customWidth="1"/>
    <col min="22" max="23" width="9.421875" style="0" customWidth="1"/>
    <col min="24" max="24" width="11.28125" style="0" bestFit="1" customWidth="1"/>
    <col min="25" max="25" width="9.421875" style="0" customWidth="1"/>
  </cols>
  <sheetData>
    <row r="1" spans="1:3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0.25" thickBot="1">
      <c r="A2" s="3"/>
      <c r="B2" s="334" t="s">
        <v>65</v>
      </c>
      <c r="C2" s="334"/>
      <c r="D2" s="334"/>
      <c r="E2" s="334"/>
      <c r="F2" s="334"/>
      <c r="G2" s="334"/>
      <c r="H2" s="334"/>
      <c r="I2" s="334"/>
      <c r="J2" s="334"/>
      <c r="K2" s="334"/>
      <c r="L2" s="96"/>
      <c r="M2" s="96"/>
      <c r="N2" s="3"/>
      <c r="O2" s="3"/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5.25">
      <c r="A3" s="3"/>
      <c r="B3" s="240" t="s">
        <v>1</v>
      </c>
      <c r="C3" s="240"/>
      <c r="D3" s="242" t="s">
        <v>5</v>
      </c>
      <c r="E3" s="244" t="s">
        <v>30</v>
      </c>
      <c r="F3" s="267" t="s">
        <v>54</v>
      </c>
      <c r="G3" s="243" t="s">
        <v>32</v>
      </c>
      <c r="H3" s="243"/>
      <c r="I3" s="243"/>
      <c r="J3" s="243"/>
      <c r="K3" s="243"/>
      <c r="L3" s="243"/>
      <c r="M3" s="274" t="s">
        <v>49</v>
      </c>
      <c r="N3" s="3"/>
      <c r="O3" s="282" t="s">
        <v>69</v>
      </c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</row>
    <row r="4" spans="1:39" ht="12.75">
      <c r="A4" s="3"/>
      <c r="B4" s="240"/>
      <c r="C4" s="240"/>
      <c r="D4" s="242"/>
      <c r="E4" s="244"/>
      <c r="F4" s="267"/>
      <c r="G4" s="137" t="s">
        <v>66</v>
      </c>
      <c r="H4" s="33" t="s">
        <v>33</v>
      </c>
      <c r="I4" s="135" t="s">
        <v>62</v>
      </c>
      <c r="J4" s="132" t="s">
        <v>59</v>
      </c>
      <c r="K4" s="34" t="s">
        <v>34</v>
      </c>
      <c r="L4" s="35" t="s">
        <v>21</v>
      </c>
      <c r="M4" s="275"/>
      <c r="N4" s="3"/>
      <c r="O4" s="3"/>
      <c r="P4" s="3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" customHeight="1" thickBot="1">
      <c r="A5" s="3"/>
      <c r="B5" s="37">
        <v>1</v>
      </c>
      <c r="C5" s="30" t="s">
        <v>26</v>
      </c>
      <c r="D5" s="43" t="s">
        <v>40</v>
      </c>
      <c r="E5" s="39">
        <f aca="true" t="shared" si="0" ref="E5:E12">SUM(G5:L5)-F5</f>
        <v>40</v>
      </c>
      <c r="F5" s="40">
        <v>0</v>
      </c>
      <c r="G5" s="125"/>
      <c r="H5" s="126">
        <v>20</v>
      </c>
      <c r="I5" s="126">
        <v>20</v>
      </c>
      <c r="J5" s="39"/>
      <c r="K5" s="39"/>
      <c r="L5" s="39"/>
      <c r="M5" s="156">
        <v>13.75</v>
      </c>
      <c r="N5" s="3"/>
      <c r="O5" s="340" t="s">
        <v>127</v>
      </c>
      <c r="P5" s="340"/>
      <c r="Q5" s="340"/>
      <c r="R5" s="340"/>
      <c r="S5" s="340"/>
      <c r="T5" s="340"/>
      <c r="U5" s="340"/>
      <c r="V5" s="180"/>
      <c r="W5" s="341">
        <v>43267</v>
      </c>
      <c r="X5" s="341"/>
      <c r="Y5" s="341"/>
      <c r="Z5" s="341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8" customHeight="1">
      <c r="A6" s="3"/>
      <c r="B6" s="29">
        <v>2</v>
      </c>
      <c r="C6" s="27" t="s">
        <v>47</v>
      </c>
      <c r="D6" s="44" t="s">
        <v>66</v>
      </c>
      <c r="E6" s="39">
        <f t="shared" si="0"/>
        <v>34</v>
      </c>
      <c r="F6" s="40">
        <v>0</v>
      </c>
      <c r="G6" s="126">
        <v>20</v>
      </c>
      <c r="H6" s="39">
        <v>6</v>
      </c>
      <c r="I6" s="39">
        <v>8</v>
      </c>
      <c r="J6" s="39"/>
      <c r="K6" s="39"/>
      <c r="L6" s="39"/>
      <c r="M6" s="139">
        <v>12</v>
      </c>
      <c r="N6" s="3"/>
      <c r="O6" s="228" t="s">
        <v>1</v>
      </c>
      <c r="P6" s="277" t="s">
        <v>57</v>
      </c>
      <c r="Q6" s="230" t="s">
        <v>4</v>
      </c>
      <c r="R6" s="262" t="s">
        <v>5</v>
      </c>
      <c r="S6" s="279" t="s">
        <v>7</v>
      </c>
      <c r="T6" s="279" t="s">
        <v>0</v>
      </c>
      <c r="U6" s="279" t="s">
        <v>15</v>
      </c>
      <c r="V6" s="338" t="s">
        <v>16</v>
      </c>
      <c r="W6" s="331" t="s">
        <v>23</v>
      </c>
      <c r="X6" s="228" t="s">
        <v>10</v>
      </c>
      <c r="Y6" s="277"/>
      <c r="Z6" s="277" t="s">
        <v>8</v>
      </c>
      <c r="AA6" s="277"/>
      <c r="AB6" s="277"/>
      <c r="AC6" s="277"/>
      <c r="AD6" s="277"/>
      <c r="AE6" s="314" t="s">
        <v>13</v>
      </c>
      <c r="AF6" s="269"/>
      <c r="AG6" s="228" t="s">
        <v>9</v>
      </c>
      <c r="AH6" s="277"/>
      <c r="AI6" s="277"/>
      <c r="AJ6" s="277"/>
      <c r="AK6" s="277"/>
      <c r="AL6" s="314" t="s">
        <v>13</v>
      </c>
      <c r="AM6" s="269"/>
    </row>
    <row r="7" spans="1:39" ht="18" customHeight="1">
      <c r="A7" s="3"/>
      <c r="B7" s="29">
        <v>3</v>
      </c>
      <c r="C7" s="27" t="s">
        <v>47</v>
      </c>
      <c r="D7" s="43" t="s">
        <v>6</v>
      </c>
      <c r="E7" s="39">
        <f t="shared" si="0"/>
        <v>33</v>
      </c>
      <c r="F7" s="40">
        <v>0</v>
      </c>
      <c r="G7" s="41">
        <v>13</v>
      </c>
      <c r="H7" s="39">
        <v>10</v>
      </c>
      <c r="I7" s="39">
        <v>10</v>
      </c>
      <c r="J7" s="39"/>
      <c r="K7" s="39"/>
      <c r="L7" s="39"/>
      <c r="M7" s="139">
        <v>13.5</v>
      </c>
      <c r="N7" s="3"/>
      <c r="O7" s="335"/>
      <c r="P7" s="281"/>
      <c r="Q7" s="336"/>
      <c r="R7" s="196"/>
      <c r="S7" s="337"/>
      <c r="T7" s="337"/>
      <c r="U7" s="337"/>
      <c r="V7" s="339"/>
      <c r="W7" s="332"/>
      <c r="X7" s="116" t="s">
        <v>11</v>
      </c>
      <c r="Y7" s="179" t="s">
        <v>1</v>
      </c>
      <c r="Z7" s="181">
        <v>1</v>
      </c>
      <c r="AA7" s="28">
        <v>2</v>
      </c>
      <c r="AB7" s="118">
        <v>3</v>
      </c>
      <c r="AC7" s="119">
        <v>4</v>
      </c>
      <c r="AD7" s="182">
        <v>5</v>
      </c>
      <c r="AE7" s="329"/>
      <c r="AF7" s="330"/>
      <c r="AG7" s="184">
        <v>1</v>
      </c>
      <c r="AH7" s="120">
        <v>2</v>
      </c>
      <c r="AI7" s="121">
        <v>3</v>
      </c>
      <c r="AJ7" s="122">
        <v>4</v>
      </c>
      <c r="AK7" s="183">
        <v>5</v>
      </c>
      <c r="AL7" s="329"/>
      <c r="AM7" s="330"/>
    </row>
    <row r="8" spans="1:39" ht="18" customHeight="1">
      <c r="A8" s="3"/>
      <c r="B8" s="29">
        <v>4</v>
      </c>
      <c r="C8" s="27" t="s">
        <v>50</v>
      </c>
      <c r="D8" s="44" t="s">
        <v>82</v>
      </c>
      <c r="E8" s="39">
        <f t="shared" si="0"/>
        <v>32</v>
      </c>
      <c r="F8" s="40">
        <v>0</v>
      </c>
      <c r="G8" s="39">
        <v>10</v>
      </c>
      <c r="H8" s="146">
        <v>16</v>
      </c>
      <c r="I8" s="39">
        <v>6</v>
      </c>
      <c r="J8" s="39"/>
      <c r="K8" s="39"/>
      <c r="L8" s="39"/>
      <c r="M8" s="139">
        <v>17</v>
      </c>
      <c r="N8" s="3"/>
      <c r="O8" s="212">
        <v>1</v>
      </c>
      <c r="P8" s="248">
        <v>20</v>
      </c>
      <c r="Q8" s="219">
        <f>AE8+AL8</f>
        <v>1103.6100000000001</v>
      </c>
      <c r="R8" s="197" t="s">
        <v>40</v>
      </c>
      <c r="S8" s="66" t="s">
        <v>38</v>
      </c>
      <c r="T8" s="208" t="s">
        <v>39</v>
      </c>
      <c r="U8" s="195" t="s">
        <v>81</v>
      </c>
      <c r="V8" s="207">
        <v>21</v>
      </c>
      <c r="W8" s="290">
        <v>7.25</v>
      </c>
      <c r="X8" s="22">
        <v>9.618</v>
      </c>
      <c r="Y8" s="333">
        <v>1</v>
      </c>
      <c r="Z8" s="20"/>
      <c r="AA8" s="20"/>
      <c r="AB8" s="19">
        <v>110</v>
      </c>
      <c r="AC8" s="19">
        <v>109</v>
      </c>
      <c r="AD8" s="20"/>
      <c r="AE8" s="201">
        <f>SUM(Z8:AD9)</f>
        <v>550.65</v>
      </c>
      <c r="AF8" s="261">
        <v>1</v>
      </c>
      <c r="AG8" s="21"/>
      <c r="AH8" s="20"/>
      <c r="AI8" s="19">
        <v>111</v>
      </c>
      <c r="AJ8" s="19">
        <v>110</v>
      </c>
      <c r="AK8" s="20"/>
      <c r="AL8" s="201">
        <f>SUM(AG8:AK9)</f>
        <v>552.96</v>
      </c>
      <c r="AM8" s="261">
        <v>1</v>
      </c>
    </row>
    <row r="9" spans="1:39" ht="18" customHeight="1">
      <c r="A9" s="3"/>
      <c r="B9" s="29">
        <v>5</v>
      </c>
      <c r="C9" s="30" t="s">
        <v>46</v>
      </c>
      <c r="D9" s="43" t="s">
        <v>34</v>
      </c>
      <c r="E9" s="39">
        <f t="shared" si="0"/>
        <v>29</v>
      </c>
      <c r="F9" s="40">
        <v>0</v>
      </c>
      <c r="G9" s="146">
        <v>16</v>
      </c>
      <c r="H9" s="39"/>
      <c r="I9" s="41">
        <v>13</v>
      </c>
      <c r="J9" s="39"/>
      <c r="K9" s="39"/>
      <c r="L9" s="39"/>
      <c r="M9" s="139">
        <v>10.75</v>
      </c>
      <c r="N9" s="3"/>
      <c r="O9" s="212"/>
      <c r="P9" s="248"/>
      <c r="Q9" s="219"/>
      <c r="R9" s="198"/>
      <c r="S9" s="66" t="s">
        <v>37</v>
      </c>
      <c r="T9" s="209"/>
      <c r="U9" s="195"/>
      <c r="V9" s="207"/>
      <c r="W9" s="290"/>
      <c r="X9" s="21"/>
      <c r="Y9" s="333"/>
      <c r="Z9" s="19">
        <v>109</v>
      </c>
      <c r="AA9" s="19">
        <v>110</v>
      </c>
      <c r="AB9" s="20"/>
      <c r="AC9" s="20"/>
      <c r="AD9" s="79">
        <v>112.65</v>
      </c>
      <c r="AE9" s="201"/>
      <c r="AF9" s="261"/>
      <c r="AG9" s="18">
        <v>109</v>
      </c>
      <c r="AH9" s="79">
        <v>111.96</v>
      </c>
      <c r="AI9" s="20"/>
      <c r="AJ9" s="20"/>
      <c r="AK9" s="19">
        <v>111</v>
      </c>
      <c r="AL9" s="201"/>
      <c r="AM9" s="261"/>
    </row>
    <row r="10" spans="1:39" ht="18" customHeight="1">
      <c r="A10" s="3"/>
      <c r="B10" s="29">
        <v>6</v>
      </c>
      <c r="C10" s="27" t="s">
        <v>47</v>
      </c>
      <c r="D10" s="43" t="s">
        <v>86</v>
      </c>
      <c r="E10" s="39">
        <f t="shared" si="0"/>
        <v>22</v>
      </c>
      <c r="F10" s="40">
        <v>0</v>
      </c>
      <c r="G10" s="125">
        <v>6</v>
      </c>
      <c r="H10" s="41">
        <v>13</v>
      </c>
      <c r="I10" s="39">
        <v>3</v>
      </c>
      <c r="J10" s="39"/>
      <c r="K10" s="39"/>
      <c r="L10" s="39"/>
      <c r="M10" s="156">
        <v>10.75</v>
      </c>
      <c r="N10" s="3"/>
      <c r="O10" s="212">
        <v>2</v>
      </c>
      <c r="P10" s="249">
        <v>16</v>
      </c>
      <c r="Q10" s="219">
        <f>AE10+AL10</f>
        <v>1079.15</v>
      </c>
      <c r="R10" s="196" t="s">
        <v>55</v>
      </c>
      <c r="S10" s="24" t="s">
        <v>43</v>
      </c>
      <c r="T10" s="288" t="s">
        <v>102</v>
      </c>
      <c r="U10" s="195" t="s">
        <v>103</v>
      </c>
      <c r="V10" s="207">
        <v>30</v>
      </c>
      <c r="W10" s="290">
        <v>7.5</v>
      </c>
      <c r="X10" s="22">
        <v>9.701</v>
      </c>
      <c r="Y10" s="327">
        <v>3</v>
      </c>
      <c r="Z10" s="19">
        <v>105</v>
      </c>
      <c r="AA10" s="79">
        <v>107.74</v>
      </c>
      <c r="AB10" s="19">
        <v>109</v>
      </c>
      <c r="AC10" s="20"/>
      <c r="AD10" s="20"/>
      <c r="AE10" s="201">
        <f>SUM(Z10:AD11)</f>
        <v>538.74</v>
      </c>
      <c r="AF10" s="218">
        <v>2</v>
      </c>
      <c r="AG10" s="18">
        <v>105</v>
      </c>
      <c r="AH10" s="19">
        <v>108</v>
      </c>
      <c r="AI10" s="19">
        <v>109</v>
      </c>
      <c r="AJ10" s="20"/>
      <c r="AK10" s="20"/>
      <c r="AL10" s="201">
        <f>SUM(AG10:AK11)</f>
        <v>540.41</v>
      </c>
      <c r="AM10" s="218">
        <v>2</v>
      </c>
    </row>
    <row r="11" spans="1:39" ht="18" customHeight="1">
      <c r="A11" s="3"/>
      <c r="B11" s="29">
        <v>7</v>
      </c>
      <c r="C11" s="26" t="s">
        <v>28</v>
      </c>
      <c r="D11" s="43" t="s">
        <v>85</v>
      </c>
      <c r="E11" s="39">
        <f t="shared" si="0"/>
        <v>20</v>
      </c>
      <c r="F11" s="40">
        <v>0</v>
      </c>
      <c r="G11" s="39">
        <v>8</v>
      </c>
      <c r="H11" s="39">
        <v>8</v>
      </c>
      <c r="I11" s="39">
        <v>4</v>
      </c>
      <c r="J11" s="39"/>
      <c r="K11" s="39"/>
      <c r="L11" s="39"/>
      <c r="M11" s="139">
        <v>10.5</v>
      </c>
      <c r="N11" s="3"/>
      <c r="O11" s="212"/>
      <c r="P11" s="249"/>
      <c r="Q11" s="219"/>
      <c r="R11" s="196"/>
      <c r="S11" s="24" t="s">
        <v>42</v>
      </c>
      <c r="T11" s="289"/>
      <c r="U11" s="195"/>
      <c r="V11" s="207"/>
      <c r="W11" s="290"/>
      <c r="X11" s="21"/>
      <c r="Y11" s="327"/>
      <c r="Z11" s="20"/>
      <c r="AA11" s="20"/>
      <c r="AB11" s="20"/>
      <c r="AC11" s="19">
        <v>109</v>
      </c>
      <c r="AD11" s="19">
        <v>108</v>
      </c>
      <c r="AE11" s="201"/>
      <c r="AF11" s="218"/>
      <c r="AG11" s="21"/>
      <c r="AH11" s="20"/>
      <c r="AI11" s="20"/>
      <c r="AJ11" s="79">
        <v>109.41</v>
      </c>
      <c r="AK11" s="19">
        <v>109</v>
      </c>
      <c r="AL11" s="201"/>
      <c r="AM11" s="218"/>
    </row>
    <row r="12" spans="1:39" ht="18" customHeight="1">
      <c r="A12" s="3"/>
      <c r="B12" s="29">
        <v>8</v>
      </c>
      <c r="C12" s="26" t="s">
        <v>28</v>
      </c>
      <c r="D12" s="43" t="s">
        <v>107</v>
      </c>
      <c r="E12" s="39">
        <f t="shared" si="0"/>
        <v>16</v>
      </c>
      <c r="F12" s="40">
        <v>0</v>
      </c>
      <c r="G12" s="39"/>
      <c r="H12" s="39" t="s">
        <v>106</v>
      </c>
      <c r="I12" s="39">
        <v>16</v>
      </c>
      <c r="J12" s="39"/>
      <c r="K12" s="39"/>
      <c r="L12" s="39"/>
      <c r="M12" s="156">
        <v>15.25</v>
      </c>
      <c r="N12" s="3"/>
      <c r="O12" s="212">
        <v>3</v>
      </c>
      <c r="P12" s="250">
        <v>13</v>
      </c>
      <c r="Q12" s="219">
        <f>AE12+AL12</f>
        <v>1060.58</v>
      </c>
      <c r="R12" s="197" t="s">
        <v>34</v>
      </c>
      <c r="S12" s="111" t="s">
        <v>17</v>
      </c>
      <c r="T12" s="208" t="s">
        <v>39</v>
      </c>
      <c r="U12" s="208" t="s">
        <v>78</v>
      </c>
      <c r="V12" s="207">
        <v>69</v>
      </c>
      <c r="W12" s="290">
        <v>5.75</v>
      </c>
      <c r="X12" s="21"/>
      <c r="Y12" s="328">
        <v>2</v>
      </c>
      <c r="Z12" s="64">
        <v>103</v>
      </c>
      <c r="AA12" s="20"/>
      <c r="AB12" s="20"/>
      <c r="AC12" s="20"/>
      <c r="AD12" s="19">
        <v>102</v>
      </c>
      <c r="AE12" s="201">
        <f>SUM(Z12:AD13)</f>
        <v>529.47</v>
      </c>
      <c r="AF12" s="226">
        <v>3</v>
      </c>
      <c r="AG12" s="130">
        <v>104.11</v>
      </c>
      <c r="AH12" s="20"/>
      <c r="AI12" s="19">
        <v>106</v>
      </c>
      <c r="AJ12" s="20"/>
      <c r="AK12" s="19">
        <v>104</v>
      </c>
      <c r="AL12" s="201">
        <f>SUM(AG12:AK13)</f>
        <v>531.11</v>
      </c>
      <c r="AM12" s="226">
        <v>3</v>
      </c>
    </row>
    <row r="13" spans="1:39" ht="18" customHeight="1">
      <c r="A13" s="3"/>
      <c r="B13" s="29">
        <v>9</v>
      </c>
      <c r="C13" s="26"/>
      <c r="D13" s="43"/>
      <c r="E13" s="39"/>
      <c r="F13" s="40">
        <f>E13</f>
        <v>0</v>
      </c>
      <c r="G13" s="124"/>
      <c r="H13" s="102"/>
      <c r="I13" s="39"/>
      <c r="J13" s="39"/>
      <c r="K13" s="39"/>
      <c r="L13" s="39"/>
      <c r="M13" s="102"/>
      <c r="N13" s="3"/>
      <c r="O13" s="212"/>
      <c r="P13" s="250"/>
      <c r="Q13" s="219"/>
      <c r="R13" s="198"/>
      <c r="S13" s="111" t="s">
        <v>109</v>
      </c>
      <c r="T13" s="209"/>
      <c r="U13" s="209"/>
      <c r="V13" s="207"/>
      <c r="W13" s="290"/>
      <c r="X13" s="22">
        <v>9.675</v>
      </c>
      <c r="Y13" s="328"/>
      <c r="Z13" s="65"/>
      <c r="AA13" s="19">
        <v>107</v>
      </c>
      <c r="AB13" s="79">
        <v>109.47</v>
      </c>
      <c r="AC13" s="19">
        <v>108</v>
      </c>
      <c r="AD13" s="20"/>
      <c r="AE13" s="201"/>
      <c r="AF13" s="226"/>
      <c r="AG13" s="21"/>
      <c r="AH13" s="19">
        <v>108</v>
      </c>
      <c r="AI13" s="20"/>
      <c r="AJ13" s="19">
        <v>109</v>
      </c>
      <c r="AK13" s="20"/>
      <c r="AL13" s="201"/>
      <c r="AM13" s="226"/>
    </row>
    <row r="14" spans="1:39" ht="18.75" customHeight="1">
      <c r="A14" s="3"/>
      <c r="B14" s="29">
        <v>10</v>
      </c>
      <c r="C14" s="27"/>
      <c r="D14" s="44"/>
      <c r="E14" s="39"/>
      <c r="F14" s="40">
        <f>E14</f>
        <v>0</v>
      </c>
      <c r="G14" s="39"/>
      <c r="H14" s="39"/>
      <c r="I14" s="39"/>
      <c r="J14" s="39"/>
      <c r="K14" s="39"/>
      <c r="L14" s="39"/>
      <c r="M14" s="102"/>
      <c r="N14" s="3"/>
      <c r="O14" s="212">
        <v>4</v>
      </c>
      <c r="P14" s="251">
        <v>10</v>
      </c>
      <c r="Q14" s="219">
        <f>AE14+AL14</f>
        <v>1043.49</v>
      </c>
      <c r="R14" s="305" t="s">
        <v>6</v>
      </c>
      <c r="S14" s="111" t="s">
        <v>3</v>
      </c>
      <c r="T14" s="208" t="s">
        <v>100</v>
      </c>
      <c r="U14" s="195" t="s">
        <v>81</v>
      </c>
      <c r="V14" s="207">
        <v>68</v>
      </c>
      <c r="W14" s="290">
        <v>7.5</v>
      </c>
      <c r="X14" s="21"/>
      <c r="Y14" s="325">
        <v>7</v>
      </c>
      <c r="Z14" s="19">
        <v>101</v>
      </c>
      <c r="AA14" s="19">
        <v>102</v>
      </c>
      <c r="AB14" s="20"/>
      <c r="AC14" s="20"/>
      <c r="AD14" s="20"/>
      <c r="AE14" s="201">
        <f>SUM(Z14:AD15)</f>
        <v>519.56</v>
      </c>
      <c r="AF14" s="210">
        <v>4</v>
      </c>
      <c r="AG14" s="18">
        <v>101</v>
      </c>
      <c r="AH14" s="19">
        <v>104</v>
      </c>
      <c r="AI14" s="20"/>
      <c r="AJ14" s="20"/>
      <c r="AK14" s="20"/>
      <c r="AL14" s="201">
        <f>SUM(AG14:AK15)</f>
        <v>523.9300000000001</v>
      </c>
      <c r="AM14" s="210">
        <v>4</v>
      </c>
    </row>
    <row r="15" spans="1:39" ht="18" customHeight="1">
      <c r="A15" s="3"/>
      <c r="B15" s="29">
        <v>11</v>
      </c>
      <c r="C15" s="27"/>
      <c r="D15" s="44"/>
      <c r="E15" s="39"/>
      <c r="F15" s="40">
        <f>E15</f>
        <v>0</v>
      </c>
      <c r="G15" s="39"/>
      <c r="H15" s="39"/>
      <c r="I15" s="39"/>
      <c r="J15" s="39"/>
      <c r="K15" s="39"/>
      <c r="L15" s="39"/>
      <c r="M15" s="102"/>
      <c r="N15" s="3"/>
      <c r="O15" s="212"/>
      <c r="P15" s="251"/>
      <c r="Q15" s="219"/>
      <c r="R15" s="198"/>
      <c r="S15" s="111" t="s">
        <v>44</v>
      </c>
      <c r="T15" s="209"/>
      <c r="U15" s="195"/>
      <c r="V15" s="207"/>
      <c r="W15" s="290"/>
      <c r="X15" s="22">
        <v>10.167</v>
      </c>
      <c r="Y15" s="325"/>
      <c r="Z15" s="20"/>
      <c r="AA15" s="20"/>
      <c r="AB15" s="19">
        <v>104</v>
      </c>
      <c r="AC15" s="19">
        <v>106</v>
      </c>
      <c r="AD15" s="79">
        <v>106.56</v>
      </c>
      <c r="AE15" s="201"/>
      <c r="AF15" s="210"/>
      <c r="AG15" s="21"/>
      <c r="AH15" s="20"/>
      <c r="AI15" s="19">
        <v>106</v>
      </c>
      <c r="AJ15" s="19">
        <v>106</v>
      </c>
      <c r="AK15" s="79">
        <v>106.93</v>
      </c>
      <c r="AL15" s="201"/>
      <c r="AM15" s="210"/>
    </row>
    <row r="16" spans="1:39" ht="18" customHeight="1">
      <c r="A16" s="3"/>
      <c r="B16" s="29">
        <v>12</v>
      </c>
      <c r="C16" s="106"/>
      <c r="D16" s="44"/>
      <c r="E16" s="39"/>
      <c r="F16" s="40">
        <f>E16</f>
        <v>0</v>
      </c>
      <c r="G16" s="117"/>
      <c r="H16" s="39"/>
      <c r="I16" s="39"/>
      <c r="J16" s="39"/>
      <c r="K16" s="39"/>
      <c r="L16" s="39"/>
      <c r="M16" s="102"/>
      <c r="N16" s="3"/>
      <c r="O16" s="303">
        <v>5</v>
      </c>
      <c r="P16" s="251">
        <v>8</v>
      </c>
      <c r="Q16" s="219">
        <f>AE16+AL16</f>
        <v>1020</v>
      </c>
      <c r="R16" s="227" t="s">
        <v>66</v>
      </c>
      <c r="S16" s="111" t="s">
        <v>76</v>
      </c>
      <c r="T16" s="195" t="s">
        <v>79</v>
      </c>
      <c r="U16" s="195" t="s">
        <v>80</v>
      </c>
      <c r="V16" s="207">
        <v>34</v>
      </c>
      <c r="W16" s="290">
        <v>2.5</v>
      </c>
      <c r="X16" s="22">
        <v>10.176</v>
      </c>
      <c r="Y16" s="325">
        <v>8</v>
      </c>
      <c r="Z16" s="19">
        <v>99</v>
      </c>
      <c r="AA16" s="19">
        <v>101</v>
      </c>
      <c r="AB16" s="20"/>
      <c r="AC16" s="20"/>
      <c r="AD16" s="20"/>
      <c r="AE16" s="201">
        <f>SUM(Z16:AD17)</f>
        <v>507.93</v>
      </c>
      <c r="AF16" s="210">
        <v>5</v>
      </c>
      <c r="AG16" s="18">
        <v>101</v>
      </c>
      <c r="AH16" s="19">
        <v>99</v>
      </c>
      <c r="AI16" s="19">
        <v>103</v>
      </c>
      <c r="AJ16" s="20"/>
      <c r="AK16" s="20"/>
      <c r="AL16" s="201">
        <f>SUM(AG16:AK17)</f>
        <v>512.0699999999999</v>
      </c>
      <c r="AM16" s="210">
        <v>5</v>
      </c>
    </row>
    <row r="17" spans="1:39" ht="18" customHeight="1">
      <c r="A17" s="3"/>
      <c r="B17" s="29"/>
      <c r="C17" s="103"/>
      <c r="D17" s="44"/>
      <c r="E17" s="39"/>
      <c r="F17" s="40"/>
      <c r="G17" s="39"/>
      <c r="H17" s="39"/>
      <c r="I17" s="39"/>
      <c r="J17" s="39"/>
      <c r="K17" s="39"/>
      <c r="L17" s="39"/>
      <c r="M17" s="102"/>
      <c r="N17" s="3"/>
      <c r="O17" s="303"/>
      <c r="P17" s="251"/>
      <c r="Q17" s="219"/>
      <c r="R17" s="227"/>
      <c r="S17" s="111" t="s">
        <v>110</v>
      </c>
      <c r="T17" s="195"/>
      <c r="U17" s="195"/>
      <c r="V17" s="207"/>
      <c r="W17" s="290"/>
      <c r="X17" s="21"/>
      <c r="Y17" s="325"/>
      <c r="Z17" s="20"/>
      <c r="AA17" s="20"/>
      <c r="AB17" s="19">
        <v>101</v>
      </c>
      <c r="AC17" s="19">
        <v>104</v>
      </c>
      <c r="AD17" s="79">
        <v>102.93</v>
      </c>
      <c r="AE17" s="201"/>
      <c r="AF17" s="210"/>
      <c r="AG17" s="21"/>
      <c r="AH17" s="20"/>
      <c r="AI17" s="20"/>
      <c r="AJ17" s="19">
        <v>105</v>
      </c>
      <c r="AK17" s="79">
        <v>104.07</v>
      </c>
      <c r="AL17" s="201"/>
      <c r="AM17" s="210"/>
    </row>
    <row r="18" spans="1:39" ht="16.5" customHeight="1">
      <c r="A18" s="3"/>
      <c r="B18" s="26"/>
      <c r="C18" s="27"/>
      <c r="D18" s="28" t="s">
        <v>25</v>
      </c>
      <c r="E18" s="25">
        <f>SUM(E5:E17)</f>
        <v>226</v>
      </c>
      <c r="F18" s="29"/>
      <c r="G18" s="29"/>
      <c r="H18" s="30" t="s">
        <v>26</v>
      </c>
      <c r="I18" s="106" t="s">
        <v>27</v>
      </c>
      <c r="J18" s="26" t="s">
        <v>28</v>
      </c>
      <c r="K18" s="27" t="s">
        <v>29</v>
      </c>
      <c r="L18" s="27"/>
      <c r="M18" s="25"/>
      <c r="N18" s="3"/>
      <c r="O18" s="303">
        <v>6</v>
      </c>
      <c r="P18" s="251">
        <v>6</v>
      </c>
      <c r="Q18" s="219">
        <f>AE18+AL18</f>
        <v>1016.77</v>
      </c>
      <c r="R18" s="196" t="s">
        <v>82</v>
      </c>
      <c r="S18" s="24" t="s">
        <v>2</v>
      </c>
      <c r="T18" s="326" t="s">
        <v>112</v>
      </c>
      <c r="U18" s="195" t="s">
        <v>104</v>
      </c>
      <c r="V18" s="207">
        <v>4</v>
      </c>
      <c r="W18" s="290">
        <v>6.5</v>
      </c>
      <c r="X18" s="21"/>
      <c r="Y18" s="325">
        <v>6</v>
      </c>
      <c r="Z18" s="20"/>
      <c r="AA18" s="19">
        <v>100</v>
      </c>
      <c r="AB18" s="19">
        <v>102</v>
      </c>
      <c r="AC18" s="20"/>
      <c r="AD18" s="20"/>
      <c r="AE18" s="201">
        <f>SUM(Z18:AD19)</f>
        <v>509.02</v>
      </c>
      <c r="AF18" s="210">
        <v>6</v>
      </c>
      <c r="AG18" s="21"/>
      <c r="AH18" s="19">
        <v>101</v>
      </c>
      <c r="AI18" s="19">
        <v>105</v>
      </c>
      <c r="AJ18" s="20"/>
      <c r="AK18" s="79">
        <v>99.75</v>
      </c>
      <c r="AL18" s="201">
        <f>SUM(AG18:AK19)</f>
        <v>507.75</v>
      </c>
      <c r="AM18" s="210">
        <v>6</v>
      </c>
    </row>
    <row r="19" spans="1:39" ht="17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03"/>
      <c r="P19" s="251"/>
      <c r="Q19" s="219"/>
      <c r="R19" s="196"/>
      <c r="S19" s="24" t="s">
        <v>83</v>
      </c>
      <c r="T19" s="326"/>
      <c r="U19" s="195"/>
      <c r="V19" s="207"/>
      <c r="W19" s="290"/>
      <c r="X19" s="22">
        <v>10.141</v>
      </c>
      <c r="Y19" s="325"/>
      <c r="Z19" s="19">
        <v>101</v>
      </c>
      <c r="AA19" s="20"/>
      <c r="AB19" s="20"/>
      <c r="AC19" s="19">
        <v>103</v>
      </c>
      <c r="AD19" s="79">
        <v>103.02</v>
      </c>
      <c r="AE19" s="201"/>
      <c r="AF19" s="210"/>
      <c r="AG19" s="18">
        <v>99</v>
      </c>
      <c r="AH19" s="20"/>
      <c r="AI19" s="20"/>
      <c r="AJ19" s="19">
        <v>103</v>
      </c>
      <c r="AK19" s="20"/>
      <c r="AL19" s="201"/>
      <c r="AM19" s="210"/>
    </row>
    <row r="20" spans="1:39" ht="18" customHeight="1">
      <c r="A20" s="3"/>
      <c r="B20" s="236" t="s">
        <v>72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3"/>
      <c r="N20" s="3"/>
      <c r="O20" s="303">
        <v>7</v>
      </c>
      <c r="P20" s="251">
        <v>4</v>
      </c>
      <c r="Q20" s="304">
        <f>AE20+AL20-50</f>
        <v>981.45</v>
      </c>
      <c r="R20" s="198" t="s">
        <v>85</v>
      </c>
      <c r="S20" s="78" t="s">
        <v>87</v>
      </c>
      <c r="T20" s="208" t="s">
        <v>101</v>
      </c>
      <c r="U20" s="208" t="s">
        <v>81</v>
      </c>
      <c r="V20" s="207">
        <v>25</v>
      </c>
      <c r="W20" s="290">
        <v>5</v>
      </c>
      <c r="X20" s="21"/>
      <c r="Y20" s="206">
        <v>4</v>
      </c>
      <c r="Z20" s="79">
        <v>99.92</v>
      </c>
      <c r="AA20" s="20"/>
      <c r="AB20" s="20"/>
      <c r="AC20" s="20"/>
      <c r="AD20" s="20"/>
      <c r="AE20" s="201">
        <f>SUM(Z20:AD22)</f>
        <v>512.9200000000001</v>
      </c>
      <c r="AF20" s="205">
        <v>5</v>
      </c>
      <c r="AG20" s="18">
        <v>100</v>
      </c>
      <c r="AH20" s="20"/>
      <c r="AI20" s="79">
        <v>105.53</v>
      </c>
      <c r="AJ20" s="20"/>
      <c r="AK20" s="20"/>
      <c r="AL20" s="201">
        <f>SUM(AG20:AK22)</f>
        <v>518.53</v>
      </c>
      <c r="AM20" s="205">
        <v>7</v>
      </c>
    </row>
    <row r="21" spans="1:39" ht="18" customHeight="1">
      <c r="A21" s="3"/>
      <c r="B21" s="240" t="s">
        <v>1</v>
      </c>
      <c r="C21" s="240"/>
      <c r="D21" s="242" t="s">
        <v>7</v>
      </c>
      <c r="E21" s="244" t="s">
        <v>30</v>
      </c>
      <c r="F21" s="246" t="s">
        <v>31</v>
      </c>
      <c r="G21" s="244" t="s">
        <v>32</v>
      </c>
      <c r="H21" s="244"/>
      <c r="I21" s="244"/>
      <c r="J21" s="244"/>
      <c r="K21" s="244"/>
      <c r="L21" s="244"/>
      <c r="M21" s="3"/>
      <c r="N21" s="3"/>
      <c r="O21" s="303"/>
      <c r="P21" s="251"/>
      <c r="Q21" s="316"/>
      <c r="R21" s="198"/>
      <c r="S21" s="78" t="s">
        <v>88</v>
      </c>
      <c r="T21" s="319"/>
      <c r="U21" s="319"/>
      <c r="V21" s="207"/>
      <c r="W21" s="290"/>
      <c r="X21" s="22">
        <v>9.96</v>
      </c>
      <c r="Y21" s="206"/>
      <c r="Z21" s="20"/>
      <c r="AA21" s="19">
        <v>103</v>
      </c>
      <c r="AB21" s="20"/>
      <c r="AC21" s="20"/>
      <c r="AD21" s="19">
        <v>103</v>
      </c>
      <c r="AE21" s="201"/>
      <c r="AF21" s="205"/>
      <c r="AG21" s="21"/>
      <c r="AH21" s="19">
        <v>104</v>
      </c>
      <c r="AI21" s="20"/>
      <c r="AJ21" s="20"/>
      <c r="AK21" s="19">
        <v>104</v>
      </c>
      <c r="AL21" s="201"/>
      <c r="AM21" s="205"/>
    </row>
    <row r="22" spans="1:39" ht="18.75" customHeight="1">
      <c r="A22" s="3"/>
      <c r="B22" s="240"/>
      <c r="C22" s="240"/>
      <c r="D22" s="242"/>
      <c r="E22" s="244"/>
      <c r="F22" s="246"/>
      <c r="G22" s="137" t="s">
        <v>66</v>
      </c>
      <c r="H22" s="33" t="s">
        <v>33</v>
      </c>
      <c r="I22" s="135" t="s">
        <v>62</v>
      </c>
      <c r="J22" s="132" t="s">
        <v>59</v>
      </c>
      <c r="K22" s="34" t="s">
        <v>34</v>
      </c>
      <c r="L22" s="163" t="s">
        <v>21</v>
      </c>
      <c r="M22" s="3"/>
      <c r="N22" s="3"/>
      <c r="O22" s="303"/>
      <c r="P22" s="251"/>
      <c r="Q22" s="299"/>
      <c r="R22" s="196"/>
      <c r="S22" s="24" t="s">
        <v>98</v>
      </c>
      <c r="T22" s="209"/>
      <c r="U22" s="209"/>
      <c r="V22" s="207"/>
      <c r="W22" s="290"/>
      <c r="X22" s="21"/>
      <c r="Y22" s="206"/>
      <c r="Z22" s="20"/>
      <c r="AA22" s="20"/>
      <c r="AB22" s="19">
        <v>102</v>
      </c>
      <c r="AC22" s="19">
        <v>105</v>
      </c>
      <c r="AD22" s="20"/>
      <c r="AE22" s="201"/>
      <c r="AF22" s="205"/>
      <c r="AG22" s="21"/>
      <c r="AH22" s="20"/>
      <c r="AI22" s="20"/>
      <c r="AJ22" s="19">
        <v>105</v>
      </c>
      <c r="AK22" s="20"/>
      <c r="AL22" s="201"/>
      <c r="AM22" s="205"/>
    </row>
    <row r="23" spans="1:39" ht="18" customHeight="1">
      <c r="A23" s="3"/>
      <c r="B23" s="240"/>
      <c r="C23" s="240"/>
      <c r="D23" s="242"/>
      <c r="E23" s="244"/>
      <c r="F23" s="246"/>
      <c r="G23" s="36" t="s">
        <v>68</v>
      </c>
      <c r="H23" s="36" t="s">
        <v>70</v>
      </c>
      <c r="I23" s="36" t="s">
        <v>71</v>
      </c>
      <c r="J23" s="36" t="s">
        <v>73</v>
      </c>
      <c r="K23" s="36" t="s">
        <v>74</v>
      </c>
      <c r="L23" s="164" t="s">
        <v>75</v>
      </c>
      <c r="M23" s="3"/>
      <c r="N23" s="3"/>
      <c r="O23" s="303">
        <v>8</v>
      </c>
      <c r="P23" s="251">
        <v>3</v>
      </c>
      <c r="Q23" s="219">
        <f>AE23+AL23</f>
        <v>954.37</v>
      </c>
      <c r="R23" s="196" t="s">
        <v>86</v>
      </c>
      <c r="S23" s="78" t="s">
        <v>89</v>
      </c>
      <c r="T23" s="208" t="s">
        <v>39</v>
      </c>
      <c r="U23" s="195" t="s">
        <v>81</v>
      </c>
      <c r="V23" s="207">
        <v>7</v>
      </c>
      <c r="W23" s="290">
        <v>2.5</v>
      </c>
      <c r="X23" s="21"/>
      <c r="Y23" s="325">
        <v>5</v>
      </c>
      <c r="Z23" s="20"/>
      <c r="AA23" s="19">
        <v>97</v>
      </c>
      <c r="AB23" s="19">
        <v>99</v>
      </c>
      <c r="AC23" s="79">
        <v>99.54</v>
      </c>
      <c r="AD23" s="20"/>
      <c r="AE23" s="201">
        <f>SUM(Z23:AD24)</f>
        <v>476.54</v>
      </c>
      <c r="AF23" s="210">
        <v>7</v>
      </c>
      <c r="AG23" s="21"/>
      <c r="AH23" s="19">
        <v>94</v>
      </c>
      <c r="AI23" s="19">
        <v>98</v>
      </c>
      <c r="AJ23" s="20"/>
      <c r="AK23" s="20"/>
      <c r="AL23" s="201">
        <f>SUM(AG23:AK24)</f>
        <v>477.83</v>
      </c>
      <c r="AM23" s="210">
        <v>8</v>
      </c>
    </row>
    <row r="24" spans="1:39" ht="18.75" customHeight="1" thickBot="1">
      <c r="A24" s="3"/>
      <c r="B24" s="154">
        <v>1</v>
      </c>
      <c r="C24" s="152" t="s">
        <v>48</v>
      </c>
      <c r="D24" s="38" t="s">
        <v>38</v>
      </c>
      <c r="E24" s="39">
        <f aca="true" t="shared" si="1" ref="E24:E48">SUM(G24:L24)</f>
        <v>40</v>
      </c>
      <c r="F24" s="40"/>
      <c r="G24" s="39"/>
      <c r="H24" s="126">
        <v>20</v>
      </c>
      <c r="I24" s="126">
        <v>20</v>
      </c>
      <c r="J24" s="134"/>
      <c r="K24" s="134"/>
      <c r="L24" s="39"/>
      <c r="M24" s="3"/>
      <c r="N24" s="3"/>
      <c r="O24" s="343"/>
      <c r="P24" s="233"/>
      <c r="Q24" s="259"/>
      <c r="R24" s="260"/>
      <c r="S24" s="133" t="s">
        <v>97</v>
      </c>
      <c r="T24" s="342"/>
      <c r="U24" s="225"/>
      <c r="V24" s="346"/>
      <c r="W24" s="344"/>
      <c r="X24" s="123">
        <v>10.104</v>
      </c>
      <c r="Y24" s="345"/>
      <c r="Z24" s="84">
        <v>91</v>
      </c>
      <c r="AA24" s="115"/>
      <c r="AB24" s="115"/>
      <c r="AC24" s="115"/>
      <c r="AD24" s="84">
        <v>90</v>
      </c>
      <c r="AE24" s="217"/>
      <c r="AF24" s="224"/>
      <c r="AG24" s="83">
        <v>92</v>
      </c>
      <c r="AH24" s="115"/>
      <c r="AI24" s="115"/>
      <c r="AJ24" s="84">
        <v>100</v>
      </c>
      <c r="AK24" s="136">
        <v>93.83</v>
      </c>
      <c r="AL24" s="217"/>
      <c r="AM24" s="224"/>
    </row>
    <row r="25" spans="1:39" ht="18">
      <c r="A25" s="3"/>
      <c r="B25" s="154">
        <v>1</v>
      </c>
      <c r="C25" s="152" t="s">
        <v>48</v>
      </c>
      <c r="D25" s="38" t="s">
        <v>37</v>
      </c>
      <c r="E25" s="39">
        <f t="shared" si="1"/>
        <v>40</v>
      </c>
      <c r="F25" s="40"/>
      <c r="G25" s="39"/>
      <c r="H25" s="126">
        <v>20</v>
      </c>
      <c r="I25" s="126">
        <v>20</v>
      </c>
      <c r="J25" s="134"/>
      <c r="K25" s="134"/>
      <c r="L25" s="3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8">
      <c r="A26" s="3"/>
      <c r="B26" s="154">
        <v>2</v>
      </c>
      <c r="C26" s="152" t="s">
        <v>46</v>
      </c>
      <c r="D26" s="38" t="s">
        <v>17</v>
      </c>
      <c r="E26" s="39">
        <f t="shared" si="1"/>
        <v>35</v>
      </c>
      <c r="F26" s="40"/>
      <c r="G26" s="146">
        <v>16</v>
      </c>
      <c r="H26" s="39">
        <v>6</v>
      </c>
      <c r="I26" s="41">
        <v>13</v>
      </c>
      <c r="J26" s="39"/>
      <c r="K26" s="39"/>
      <c r="L26" s="39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2"/>
      <c r="AA26" s="85"/>
      <c r="AB26" s="85"/>
      <c r="AC26" s="85"/>
      <c r="AD26" s="85"/>
      <c r="AE26" s="85"/>
      <c r="AF26" s="86"/>
      <c r="AG26" s="86"/>
      <c r="AH26" s="86"/>
      <c r="AI26" s="86"/>
      <c r="AJ26" s="86"/>
      <c r="AK26" s="86"/>
      <c r="AL26" s="2"/>
      <c r="AM26" s="2"/>
    </row>
    <row r="27" spans="1:39" ht="18">
      <c r="A27" s="3"/>
      <c r="B27" s="154">
        <v>3</v>
      </c>
      <c r="C27" s="150" t="s">
        <v>47</v>
      </c>
      <c r="D27" s="38" t="s">
        <v>3</v>
      </c>
      <c r="E27" s="39">
        <f t="shared" si="1"/>
        <v>33</v>
      </c>
      <c r="F27" s="40"/>
      <c r="G27" s="41">
        <v>13</v>
      </c>
      <c r="H27" s="39">
        <v>10</v>
      </c>
      <c r="I27" s="39">
        <v>10</v>
      </c>
      <c r="J27" s="39"/>
      <c r="K27" s="39"/>
      <c r="L27" s="39"/>
      <c r="M27" s="3"/>
      <c r="N27" s="3"/>
      <c r="O27" s="3"/>
      <c r="P27" s="3"/>
      <c r="Q27" s="87" t="s">
        <v>12</v>
      </c>
      <c r="R27" s="70"/>
      <c r="S27" s="70"/>
      <c r="T27" s="3"/>
      <c r="U27" s="97" t="s">
        <v>24</v>
      </c>
      <c r="V27" s="88"/>
      <c r="W27" s="88"/>
      <c r="X27" s="88"/>
      <c r="Y27" s="3"/>
      <c r="Z27" s="2"/>
      <c r="AA27" s="85"/>
      <c r="AB27" s="85"/>
      <c r="AC27" s="85"/>
      <c r="AD27" s="85"/>
      <c r="AE27" s="85"/>
      <c r="AF27" s="89"/>
      <c r="AG27" s="89"/>
      <c r="AH27" s="89"/>
      <c r="AI27" s="89"/>
      <c r="AJ27" s="89"/>
      <c r="AK27" s="89"/>
      <c r="AL27" s="2"/>
      <c r="AM27" s="2"/>
    </row>
    <row r="28" spans="1:39" ht="18">
      <c r="A28" s="3"/>
      <c r="B28" s="154">
        <v>3</v>
      </c>
      <c r="C28" s="150" t="s">
        <v>47</v>
      </c>
      <c r="D28" s="38" t="s">
        <v>44</v>
      </c>
      <c r="E28" s="39">
        <f t="shared" si="1"/>
        <v>33</v>
      </c>
      <c r="F28" s="40"/>
      <c r="G28" s="41">
        <v>13</v>
      </c>
      <c r="H28" s="39">
        <v>10</v>
      </c>
      <c r="I28" s="39">
        <v>10</v>
      </c>
      <c r="J28" s="39"/>
      <c r="K28" s="39"/>
      <c r="L28" s="39"/>
      <c r="M28" s="3"/>
      <c r="N28" s="3"/>
      <c r="O28" s="3"/>
      <c r="P28" s="3"/>
      <c r="Q28" s="90" t="s">
        <v>20</v>
      </c>
      <c r="R28" s="71"/>
      <c r="S28" s="71"/>
      <c r="T28" s="3"/>
      <c r="U28" s="97" t="s">
        <v>14</v>
      </c>
      <c r="V28" s="88"/>
      <c r="W28" s="88"/>
      <c r="X28" s="88"/>
      <c r="Y28" s="3"/>
      <c r="Z28" s="2"/>
      <c r="AA28" s="85"/>
      <c r="AB28" s="85"/>
      <c r="AC28" s="85"/>
      <c r="AD28" s="85"/>
      <c r="AE28" s="85"/>
      <c r="AF28" s="89"/>
      <c r="AG28" s="89"/>
      <c r="AH28" s="89"/>
      <c r="AI28" s="89"/>
      <c r="AJ28" s="89"/>
      <c r="AK28" s="89"/>
      <c r="AL28" s="2"/>
      <c r="AM28" s="2"/>
    </row>
    <row r="29" spans="1:39" ht="18">
      <c r="A29" s="3"/>
      <c r="B29" s="154">
        <v>4</v>
      </c>
      <c r="C29" s="150" t="s">
        <v>29</v>
      </c>
      <c r="D29" s="38" t="s">
        <v>2</v>
      </c>
      <c r="E29" s="39">
        <f t="shared" si="1"/>
        <v>32</v>
      </c>
      <c r="F29" s="40"/>
      <c r="G29" s="39">
        <v>10</v>
      </c>
      <c r="H29" s="146">
        <v>16</v>
      </c>
      <c r="I29" s="39">
        <v>6</v>
      </c>
      <c r="J29" s="39"/>
      <c r="K29" s="39"/>
      <c r="L29" s="39"/>
      <c r="M29" s="3"/>
      <c r="N29" s="3"/>
      <c r="O29" s="3"/>
      <c r="P29" s="3"/>
      <c r="Q29" s="90" t="s">
        <v>38</v>
      </c>
      <c r="R29" s="71"/>
      <c r="S29" s="71"/>
      <c r="T29" s="3"/>
      <c r="U29" s="97" t="s">
        <v>19</v>
      </c>
      <c r="V29" s="88"/>
      <c r="W29" s="88"/>
      <c r="X29" s="88"/>
      <c r="Y29" s="3"/>
      <c r="Z29" s="2"/>
      <c r="AA29" s="85"/>
      <c r="AB29" s="85"/>
      <c r="AC29" s="85"/>
      <c r="AD29" s="85"/>
      <c r="AE29" s="85"/>
      <c r="AF29" s="89"/>
      <c r="AG29" s="89"/>
      <c r="AH29" s="89"/>
      <c r="AI29" s="89"/>
      <c r="AJ29" s="89"/>
      <c r="AK29" s="89"/>
      <c r="AL29" s="2"/>
      <c r="AM29" s="2"/>
    </row>
    <row r="30" spans="1:39" ht="18" customHeight="1">
      <c r="A30" s="3"/>
      <c r="B30" s="154">
        <v>4</v>
      </c>
      <c r="C30" s="150" t="s">
        <v>29</v>
      </c>
      <c r="D30" s="38" t="s">
        <v>83</v>
      </c>
      <c r="E30" s="39">
        <f t="shared" si="1"/>
        <v>32</v>
      </c>
      <c r="F30" s="40"/>
      <c r="G30" s="39">
        <v>10</v>
      </c>
      <c r="H30" s="146">
        <v>16</v>
      </c>
      <c r="I30" s="39">
        <v>6</v>
      </c>
      <c r="J30" s="39"/>
      <c r="K30" s="39"/>
      <c r="L30" s="46"/>
      <c r="M30" s="3"/>
      <c r="N30" s="3"/>
      <c r="O30" s="3"/>
      <c r="P30" s="3"/>
      <c r="Q30" s="3"/>
      <c r="R30" s="3"/>
      <c r="S30" s="3"/>
      <c r="T30" s="3"/>
      <c r="U30" s="97" t="s">
        <v>111</v>
      </c>
      <c r="V30" s="88"/>
      <c r="W30" s="88"/>
      <c r="X30" s="88"/>
      <c r="Y30" s="3"/>
      <c r="Z30" s="2"/>
      <c r="AA30" s="85"/>
      <c r="AB30" s="85"/>
      <c r="AC30" s="85"/>
      <c r="AD30" s="85"/>
      <c r="AE30" s="85"/>
      <c r="AF30" s="89"/>
      <c r="AG30" s="89"/>
      <c r="AH30" s="89"/>
      <c r="AI30" s="89"/>
      <c r="AJ30" s="89"/>
      <c r="AK30" s="89"/>
      <c r="AL30" s="2"/>
      <c r="AM30" s="2"/>
    </row>
    <row r="31" spans="1:39" ht="18" customHeight="1">
      <c r="A31" s="3"/>
      <c r="B31" s="154">
        <v>5</v>
      </c>
      <c r="C31" s="150" t="s">
        <v>108</v>
      </c>
      <c r="D31" s="147" t="s">
        <v>95</v>
      </c>
      <c r="E31" s="39">
        <f t="shared" si="1"/>
        <v>26</v>
      </c>
      <c r="F31" s="40"/>
      <c r="G31" s="126">
        <v>20</v>
      </c>
      <c r="H31" s="39">
        <v>6</v>
      </c>
      <c r="I31" s="134"/>
      <c r="J31" s="39"/>
      <c r="K31" s="39"/>
      <c r="L31" s="4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2"/>
      <c r="AA31" s="85"/>
      <c r="AB31" s="85"/>
      <c r="AC31" s="85"/>
      <c r="AD31" s="85"/>
      <c r="AE31" s="85"/>
      <c r="AF31" s="89"/>
      <c r="AG31" s="89"/>
      <c r="AH31" s="89"/>
      <c r="AI31" s="89"/>
      <c r="AJ31" s="89"/>
      <c r="AK31" s="89"/>
      <c r="AL31" s="2"/>
      <c r="AM31" s="45"/>
    </row>
    <row r="32" spans="1:39" ht="18" customHeight="1">
      <c r="A32" s="3"/>
      <c r="B32" s="154">
        <v>6</v>
      </c>
      <c r="C32" s="150" t="s">
        <v>47</v>
      </c>
      <c r="D32" s="38" t="s">
        <v>89</v>
      </c>
      <c r="E32" s="39">
        <f t="shared" si="1"/>
        <v>22</v>
      </c>
      <c r="F32" s="40"/>
      <c r="G32" s="39">
        <v>6</v>
      </c>
      <c r="H32" s="41">
        <v>13</v>
      </c>
      <c r="I32" s="39">
        <v>3</v>
      </c>
      <c r="J32" s="39"/>
      <c r="K32" s="39"/>
      <c r="L32" s="46"/>
      <c r="M32" s="3"/>
      <c r="N32" s="3"/>
      <c r="O32" s="48"/>
      <c r="P32" s="48"/>
      <c r="Q32" s="48"/>
      <c r="R32" s="61"/>
      <c r="S32" s="61"/>
      <c r="T32" s="61"/>
      <c r="U32" s="56"/>
      <c r="V32" s="57"/>
      <c r="W32" s="58"/>
      <c r="X32" s="56"/>
      <c r="Y32" s="56"/>
      <c r="Z32" s="59"/>
      <c r="AA32" s="85"/>
      <c r="AB32" s="85"/>
      <c r="AC32" s="85"/>
      <c r="AD32" s="85"/>
      <c r="AE32" s="85"/>
      <c r="AF32" s="89"/>
      <c r="AG32" s="89"/>
      <c r="AH32" s="89"/>
      <c r="AI32" s="89"/>
      <c r="AJ32" s="89"/>
      <c r="AK32" s="89"/>
      <c r="AL32" s="2"/>
      <c r="AM32" s="45"/>
    </row>
    <row r="33" spans="1:39" ht="18">
      <c r="A33" s="3"/>
      <c r="B33" s="154">
        <v>7</v>
      </c>
      <c r="C33" s="26" t="s">
        <v>28</v>
      </c>
      <c r="D33" s="38" t="s">
        <v>76</v>
      </c>
      <c r="E33" s="39">
        <f t="shared" si="1"/>
        <v>21</v>
      </c>
      <c r="F33" s="40"/>
      <c r="G33" s="41">
        <v>13</v>
      </c>
      <c r="H33" s="39"/>
      <c r="I33" s="39">
        <v>8</v>
      </c>
      <c r="J33" s="39"/>
      <c r="K33" s="39"/>
      <c r="L33" s="46"/>
      <c r="M33" s="3"/>
      <c r="N33" s="3"/>
      <c r="O33" s="48"/>
      <c r="P33" s="48"/>
      <c r="Q33" s="48"/>
      <c r="R33" s="61"/>
      <c r="S33" s="61"/>
      <c r="T33" s="61"/>
      <c r="U33" s="56"/>
      <c r="V33" s="57"/>
      <c r="W33" s="58"/>
      <c r="X33" s="56"/>
      <c r="Y33" s="56"/>
      <c r="Z33" s="59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45"/>
    </row>
    <row r="34" spans="1:39" ht="18" customHeight="1">
      <c r="A34" s="3"/>
      <c r="B34" s="155">
        <v>8</v>
      </c>
      <c r="C34" s="150" t="s">
        <v>108</v>
      </c>
      <c r="D34" s="147" t="s">
        <v>94</v>
      </c>
      <c r="E34" s="39">
        <f t="shared" si="1"/>
        <v>20</v>
      </c>
      <c r="F34" s="40"/>
      <c r="G34" s="126">
        <v>20</v>
      </c>
      <c r="H34" s="134"/>
      <c r="I34" s="39"/>
      <c r="J34" s="39"/>
      <c r="K34" s="131"/>
      <c r="L34" s="46"/>
      <c r="M34" s="3"/>
      <c r="N34" s="3"/>
      <c r="O34" s="48"/>
      <c r="P34" s="48"/>
      <c r="Q34" s="48"/>
      <c r="R34" s="61"/>
      <c r="S34" s="61"/>
      <c r="T34" s="61"/>
      <c r="U34" s="56"/>
      <c r="V34" s="57"/>
      <c r="W34" s="58"/>
      <c r="X34" s="56"/>
      <c r="Y34" s="56"/>
      <c r="Z34" s="59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45"/>
    </row>
    <row r="35" spans="1:39" ht="18">
      <c r="A35" s="3"/>
      <c r="B35" s="155">
        <v>8</v>
      </c>
      <c r="C35" s="150" t="s">
        <v>50</v>
      </c>
      <c r="D35" s="38" t="s">
        <v>87</v>
      </c>
      <c r="E35" s="39">
        <f t="shared" si="1"/>
        <v>20</v>
      </c>
      <c r="F35" s="40"/>
      <c r="G35" s="39">
        <v>8</v>
      </c>
      <c r="H35" s="39">
        <v>8</v>
      </c>
      <c r="I35" s="39">
        <v>4</v>
      </c>
      <c r="J35" s="39"/>
      <c r="K35" s="131"/>
      <c r="L35" s="46"/>
      <c r="M35" s="3"/>
      <c r="N35" s="3"/>
      <c r="O35" s="48"/>
      <c r="P35" s="48"/>
      <c r="Q35" s="48"/>
      <c r="R35" s="61"/>
      <c r="S35" s="61"/>
      <c r="T35" s="61"/>
      <c r="U35" s="60"/>
      <c r="V35" s="60"/>
      <c r="W35" s="60"/>
      <c r="X35" s="60"/>
      <c r="Y35" s="60"/>
      <c r="Z35" s="60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8">
      <c r="A36" s="3"/>
      <c r="B36" s="154">
        <v>8</v>
      </c>
      <c r="C36" s="150" t="s">
        <v>50</v>
      </c>
      <c r="D36" s="38" t="s">
        <v>88</v>
      </c>
      <c r="E36" s="39">
        <f t="shared" si="1"/>
        <v>20</v>
      </c>
      <c r="F36" s="40"/>
      <c r="G36" s="39">
        <v>8</v>
      </c>
      <c r="H36" s="39">
        <v>8</v>
      </c>
      <c r="I36" s="39">
        <v>4</v>
      </c>
      <c r="J36" s="39"/>
      <c r="K36" s="39"/>
      <c r="L36" s="46"/>
      <c r="M36" s="3"/>
      <c r="N36" s="3"/>
      <c r="O36" s="48"/>
      <c r="P36" s="48"/>
      <c r="Q36" s="48"/>
      <c r="R36" s="48"/>
      <c r="S36" s="48"/>
      <c r="T36" s="107"/>
      <c r="U36" s="107"/>
      <c r="V36" s="107"/>
      <c r="W36" s="107"/>
      <c r="X36" s="108"/>
      <c r="Y36" s="108"/>
      <c r="Z36" s="93"/>
      <c r="AA36" s="93"/>
      <c r="AB36" s="93"/>
      <c r="AC36" s="93"/>
      <c r="AD36" s="93"/>
      <c r="AE36" s="323"/>
      <c r="AF36" s="322"/>
      <c r="AG36" s="93"/>
      <c r="AH36" s="93"/>
      <c r="AI36" s="93"/>
      <c r="AJ36" s="93"/>
      <c r="AK36" s="93"/>
      <c r="AL36" s="323"/>
      <c r="AM36" s="322"/>
    </row>
    <row r="37" spans="1:39" ht="18" customHeight="1">
      <c r="A37" s="3"/>
      <c r="B37" s="154">
        <v>9</v>
      </c>
      <c r="C37" s="150" t="s">
        <v>29</v>
      </c>
      <c r="D37" s="114" t="s">
        <v>77</v>
      </c>
      <c r="E37" s="39">
        <f t="shared" si="1"/>
        <v>16</v>
      </c>
      <c r="F37" s="40"/>
      <c r="G37" s="146">
        <v>16</v>
      </c>
      <c r="H37" s="131"/>
      <c r="I37" s="39"/>
      <c r="J37" s="39"/>
      <c r="K37" s="39"/>
      <c r="L37" s="46"/>
      <c r="M37" s="3"/>
      <c r="N37" s="3"/>
      <c r="O37" s="48"/>
      <c r="P37" s="48"/>
      <c r="Q37" s="48"/>
      <c r="R37" s="48"/>
      <c r="S37" s="48"/>
      <c r="X37" s="93"/>
      <c r="Y37" s="93"/>
      <c r="Z37" s="93"/>
      <c r="AA37" s="93"/>
      <c r="AB37" s="93"/>
      <c r="AC37" s="93"/>
      <c r="AD37" s="93"/>
      <c r="AE37" s="323"/>
      <c r="AF37" s="322"/>
      <c r="AG37" s="93"/>
      <c r="AH37" s="93"/>
      <c r="AI37" s="93"/>
      <c r="AJ37" s="93"/>
      <c r="AK37" s="93"/>
      <c r="AL37" s="323"/>
      <c r="AM37" s="322"/>
    </row>
    <row r="38" spans="1:39" ht="18">
      <c r="A38" s="3"/>
      <c r="B38" s="154">
        <v>9</v>
      </c>
      <c r="C38" s="150" t="s">
        <v>50</v>
      </c>
      <c r="D38" s="38" t="s">
        <v>97</v>
      </c>
      <c r="E38" s="39">
        <f t="shared" si="1"/>
        <v>16</v>
      </c>
      <c r="F38" s="40"/>
      <c r="G38" s="39"/>
      <c r="H38" s="41">
        <v>13</v>
      </c>
      <c r="I38" s="39">
        <v>3</v>
      </c>
      <c r="J38" s="131"/>
      <c r="K38" s="39"/>
      <c r="L38" s="46"/>
      <c r="M38" s="3"/>
      <c r="N38" s="3"/>
      <c r="O38" s="48"/>
      <c r="P38" s="48"/>
      <c r="Q38" s="48"/>
      <c r="R38" s="48"/>
      <c r="S38" s="109"/>
      <c r="T38" s="109"/>
      <c r="U38" s="109"/>
      <c r="V38" s="109"/>
      <c r="W38" s="109"/>
      <c r="X38" s="93"/>
      <c r="Y38" s="93"/>
      <c r="Z38" s="93"/>
      <c r="AA38" s="93"/>
      <c r="AB38" s="93"/>
      <c r="AC38" s="93"/>
      <c r="AD38" s="93"/>
      <c r="AE38" s="323"/>
      <c r="AF38" s="322"/>
      <c r="AG38" s="93"/>
      <c r="AH38" s="93"/>
      <c r="AI38" s="93"/>
      <c r="AJ38" s="93"/>
      <c r="AK38" s="93"/>
      <c r="AL38" s="323"/>
      <c r="AM38" s="322"/>
    </row>
    <row r="39" spans="1:39" ht="18">
      <c r="A39" s="3"/>
      <c r="B39" s="154">
        <v>9</v>
      </c>
      <c r="C39" s="152" t="s">
        <v>46</v>
      </c>
      <c r="D39" s="114" t="s">
        <v>43</v>
      </c>
      <c r="E39" s="39">
        <f t="shared" si="1"/>
        <v>16</v>
      </c>
      <c r="F39" s="40"/>
      <c r="G39" s="39"/>
      <c r="H39" s="39" t="s">
        <v>106</v>
      </c>
      <c r="I39" s="146">
        <v>16</v>
      </c>
      <c r="J39" s="131"/>
      <c r="K39" s="39"/>
      <c r="L39" s="46"/>
      <c r="M39" s="3"/>
      <c r="N39" s="3"/>
      <c r="O39" s="48"/>
      <c r="P39" s="48"/>
      <c r="Q39" s="48"/>
      <c r="R39" s="48"/>
      <c r="S39" s="109"/>
      <c r="T39" s="109"/>
      <c r="U39" s="109"/>
      <c r="V39" s="109"/>
      <c r="W39" s="109"/>
      <c r="X39" s="108"/>
      <c r="Y39" s="108"/>
      <c r="Z39" s="93"/>
      <c r="AA39" s="93"/>
      <c r="AB39" s="93"/>
      <c r="AC39" s="93"/>
      <c r="AD39" s="93"/>
      <c r="AE39" s="323"/>
      <c r="AF39" s="322"/>
      <c r="AG39" s="93"/>
      <c r="AH39" s="93"/>
      <c r="AI39" s="93"/>
      <c r="AJ39" s="93"/>
      <c r="AK39" s="93"/>
      <c r="AL39" s="323"/>
      <c r="AM39" s="322"/>
    </row>
    <row r="40" spans="1:38" ht="18">
      <c r="A40" s="3"/>
      <c r="B40" s="154">
        <v>9</v>
      </c>
      <c r="C40" s="152" t="s">
        <v>46</v>
      </c>
      <c r="D40" s="38" t="s">
        <v>42</v>
      </c>
      <c r="E40" s="39">
        <f t="shared" si="1"/>
        <v>16</v>
      </c>
      <c r="F40" s="40"/>
      <c r="G40" s="39"/>
      <c r="H40" s="39" t="s">
        <v>106</v>
      </c>
      <c r="I40" s="146">
        <v>16</v>
      </c>
      <c r="J40" s="39"/>
      <c r="K40" s="39"/>
      <c r="L40" s="46"/>
      <c r="M40" s="3"/>
      <c r="N40" s="3"/>
      <c r="O40" s="48"/>
      <c r="P40" s="48"/>
      <c r="Q40" s="48"/>
      <c r="R40" s="48"/>
      <c r="S40" s="48"/>
      <c r="T40" s="48"/>
      <c r="U40" s="48"/>
      <c r="V40" s="48"/>
      <c r="W40" s="48"/>
      <c r="X40" s="108"/>
      <c r="Y40" s="108"/>
      <c r="Z40" s="93"/>
      <c r="AA40" s="93"/>
      <c r="AB40" s="93"/>
      <c r="AC40" s="93"/>
      <c r="AD40" s="93"/>
      <c r="AE40" s="322"/>
      <c r="AF40" s="93"/>
      <c r="AG40" s="93"/>
      <c r="AH40" s="93"/>
      <c r="AI40" s="93"/>
      <c r="AJ40" s="93"/>
      <c r="AK40" s="322"/>
      <c r="AL40" s="2"/>
    </row>
    <row r="41" spans="1:38" ht="18">
      <c r="A41" s="3"/>
      <c r="B41" s="154">
        <v>10</v>
      </c>
      <c r="C41" s="31" t="s">
        <v>27</v>
      </c>
      <c r="D41" s="38" t="s">
        <v>109</v>
      </c>
      <c r="E41" s="39">
        <f t="shared" si="1"/>
        <v>13</v>
      </c>
      <c r="F41" s="40"/>
      <c r="G41" s="39"/>
      <c r="H41" s="39"/>
      <c r="I41" s="41">
        <v>13</v>
      </c>
      <c r="J41" s="39"/>
      <c r="K41" s="39"/>
      <c r="L41" s="46"/>
      <c r="M41" s="3"/>
      <c r="N41" s="3"/>
      <c r="O41" s="48"/>
      <c r="P41" s="48"/>
      <c r="Q41" s="48"/>
      <c r="R41" s="48"/>
      <c r="S41" s="99"/>
      <c r="T41" s="99"/>
      <c r="U41" s="99"/>
      <c r="V41" s="99"/>
      <c r="W41" s="99"/>
      <c r="X41" s="93"/>
      <c r="Y41" s="93"/>
      <c r="Z41" s="93"/>
      <c r="AA41" s="93"/>
      <c r="AB41" s="93"/>
      <c r="AC41" s="93"/>
      <c r="AD41" s="93"/>
      <c r="AE41" s="322"/>
      <c r="AF41" s="93"/>
      <c r="AG41" s="93"/>
      <c r="AH41" s="93"/>
      <c r="AI41" s="93"/>
      <c r="AJ41" s="93"/>
      <c r="AK41" s="322"/>
      <c r="AL41" s="2"/>
    </row>
    <row r="42" spans="1:39" ht="18">
      <c r="A42" s="3"/>
      <c r="B42" s="154">
        <v>11</v>
      </c>
      <c r="C42" s="150" t="s">
        <v>29</v>
      </c>
      <c r="D42" s="38" t="s">
        <v>98</v>
      </c>
      <c r="E42" s="39">
        <f t="shared" si="1"/>
        <v>12</v>
      </c>
      <c r="F42" s="40"/>
      <c r="G42" s="39"/>
      <c r="H42" s="39">
        <v>8</v>
      </c>
      <c r="I42" s="39">
        <v>4</v>
      </c>
      <c r="J42" s="39"/>
      <c r="K42" s="39"/>
      <c r="L42" s="46"/>
      <c r="M42" s="3"/>
      <c r="N42" s="3"/>
      <c r="O42" s="48"/>
      <c r="P42" s="48"/>
      <c r="Q42" s="48"/>
      <c r="R42" s="48"/>
      <c r="S42" s="48"/>
      <c r="T42" s="48"/>
      <c r="U42" s="48"/>
      <c r="V42" s="48"/>
      <c r="W42" s="48"/>
      <c r="X42" s="108"/>
      <c r="Y42" s="108"/>
      <c r="Z42" s="93"/>
      <c r="AA42" s="93"/>
      <c r="AB42" s="93"/>
      <c r="AC42" s="93"/>
      <c r="AD42" s="93"/>
      <c r="AE42" s="323"/>
      <c r="AF42" s="322"/>
      <c r="AG42" s="93"/>
      <c r="AH42" s="93"/>
      <c r="AI42" s="93"/>
      <c r="AJ42" s="93"/>
      <c r="AK42" s="93"/>
      <c r="AL42" s="323"/>
      <c r="AM42" s="322"/>
    </row>
    <row r="43" spans="1:39" ht="18">
      <c r="A43" s="3"/>
      <c r="B43" s="154">
        <v>12</v>
      </c>
      <c r="C43" s="31" t="s">
        <v>27</v>
      </c>
      <c r="D43" s="38" t="s">
        <v>110</v>
      </c>
      <c r="E43" s="39">
        <f t="shared" si="1"/>
        <v>8</v>
      </c>
      <c r="F43" s="40"/>
      <c r="G43" s="39"/>
      <c r="H43" s="39"/>
      <c r="I43" s="39">
        <v>8</v>
      </c>
      <c r="J43" s="39"/>
      <c r="K43" s="39"/>
      <c r="L43" s="46"/>
      <c r="M43" s="3"/>
      <c r="N43" s="3"/>
      <c r="O43" s="48"/>
      <c r="P43" s="48"/>
      <c r="Q43" s="48"/>
      <c r="R43" s="48"/>
      <c r="S43" s="48"/>
      <c r="T43" s="48"/>
      <c r="U43" s="48"/>
      <c r="V43" s="48"/>
      <c r="W43" s="48"/>
      <c r="X43" s="93"/>
      <c r="Y43" s="93"/>
      <c r="Z43" s="93"/>
      <c r="AA43" s="93"/>
      <c r="AB43" s="93"/>
      <c r="AC43" s="93"/>
      <c r="AD43" s="93"/>
      <c r="AE43" s="323"/>
      <c r="AF43" s="322"/>
      <c r="AG43" s="93"/>
      <c r="AH43" s="93"/>
      <c r="AI43" s="93"/>
      <c r="AJ43" s="93"/>
      <c r="AK43" s="93"/>
      <c r="AL43" s="323"/>
      <c r="AM43" s="322"/>
    </row>
    <row r="44" spans="1:39" ht="18">
      <c r="A44" s="3"/>
      <c r="B44" s="155">
        <v>13</v>
      </c>
      <c r="C44" s="150" t="s">
        <v>108</v>
      </c>
      <c r="D44" s="38" t="s">
        <v>90</v>
      </c>
      <c r="E44" s="39">
        <f t="shared" si="1"/>
        <v>6</v>
      </c>
      <c r="F44" s="40"/>
      <c r="G44" s="39">
        <v>6</v>
      </c>
      <c r="H44" s="39"/>
      <c r="I44" s="39"/>
      <c r="J44" s="39"/>
      <c r="K44" s="39"/>
      <c r="L44" s="46"/>
      <c r="M44" s="3"/>
      <c r="N44" s="3"/>
      <c r="O44" s="48"/>
      <c r="P44" s="48"/>
      <c r="Q44" s="48"/>
      <c r="R44" s="48"/>
      <c r="S44" s="48"/>
      <c r="T44" s="48"/>
      <c r="U44" s="48"/>
      <c r="V44" s="48"/>
      <c r="W44" s="48"/>
      <c r="X44" s="93"/>
      <c r="Y44" s="93"/>
      <c r="Z44" s="93"/>
      <c r="AA44" s="93"/>
      <c r="AB44" s="93"/>
      <c r="AC44" s="93"/>
      <c r="AD44" s="93"/>
      <c r="AE44" s="323"/>
      <c r="AF44" s="324"/>
      <c r="AG44" s="93"/>
      <c r="AH44" s="93"/>
      <c r="AI44" s="93"/>
      <c r="AJ44" s="93"/>
      <c r="AK44" s="93"/>
      <c r="AL44" s="323"/>
      <c r="AM44" s="324"/>
    </row>
    <row r="45" spans="1:39" ht="18">
      <c r="A45" s="3"/>
      <c r="B45" s="155"/>
      <c r="C45" s="27"/>
      <c r="D45" s="38"/>
      <c r="E45" s="39">
        <f t="shared" si="1"/>
        <v>0</v>
      </c>
      <c r="F45" s="40"/>
      <c r="G45" s="39"/>
      <c r="H45" s="39"/>
      <c r="I45" s="39"/>
      <c r="J45" s="39"/>
      <c r="K45" s="39"/>
      <c r="L45" s="46"/>
      <c r="M45" s="3"/>
      <c r="N45" s="3"/>
      <c r="O45" s="48"/>
      <c r="P45" s="48"/>
      <c r="Q45" s="48"/>
      <c r="R45" s="48"/>
      <c r="S45" s="48"/>
      <c r="T45" s="48"/>
      <c r="U45" s="48"/>
      <c r="V45" s="48"/>
      <c r="W45" s="48"/>
      <c r="X45" s="108"/>
      <c r="Y45" s="108"/>
      <c r="Z45" s="93"/>
      <c r="AA45" s="93"/>
      <c r="AB45" s="93"/>
      <c r="AC45" s="93"/>
      <c r="AD45" s="93"/>
      <c r="AE45" s="323"/>
      <c r="AF45" s="324"/>
      <c r="AG45" s="93"/>
      <c r="AH45" s="93"/>
      <c r="AI45" s="93"/>
      <c r="AJ45" s="93"/>
      <c r="AK45" s="93"/>
      <c r="AL45" s="323"/>
      <c r="AM45" s="324"/>
    </row>
    <row r="46" spans="1:39" ht="18">
      <c r="A46" s="3"/>
      <c r="B46" s="155"/>
      <c r="C46" s="31"/>
      <c r="D46" s="38"/>
      <c r="E46" s="39">
        <f t="shared" si="1"/>
        <v>0</v>
      </c>
      <c r="F46" s="40"/>
      <c r="G46" s="39"/>
      <c r="H46" s="39"/>
      <c r="I46" s="39"/>
      <c r="J46" s="131"/>
      <c r="K46" s="39"/>
      <c r="L46" s="46"/>
      <c r="M46" s="3"/>
      <c r="N46" s="3"/>
      <c r="O46" s="48"/>
      <c r="P46" s="48"/>
      <c r="Q46" s="48"/>
      <c r="R46" s="48"/>
      <c r="S46" s="48"/>
      <c r="T46" s="48"/>
      <c r="U46" s="48"/>
      <c r="V46" s="48"/>
      <c r="W46" s="48"/>
      <c r="X46" s="108"/>
      <c r="Y46" s="108"/>
      <c r="Z46" s="93"/>
      <c r="AA46" s="93"/>
      <c r="AB46" s="93"/>
      <c r="AC46" s="93"/>
      <c r="AD46" s="93"/>
      <c r="AE46" s="323"/>
      <c r="AF46" s="324"/>
      <c r="AG46" s="93"/>
      <c r="AH46" s="93"/>
      <c r="AI46" s="93"/>
      <c r="AJ46" s="93"/>
      <c r="AK46" s="93"/>
      <c r="AL46" s="323"/>
      <c r="AM46" s="324"/>
    </row>
    <row r="47" spans="1:39" ht="18">
      <c r="A47" s="3"/>
      <c r="B47" s="155"/>
      <c r="C47" s="31"/>
      <c r="D47" s="38"/>
      <c r="E47" s="39">
        <f t="shared" si="1"/>
        <v>0</v>
      </c>
      <c r="F47" s="40"/>
      <c r="G47" s="39"/>
      <c r="H47" s="39"/>
      <c r="I47" s="39"/>
      <c r="J47" s="131"/>
      <c r="K47" s="39"/>
      <c r="L47" s="46"/>
      <c r="M47" s="3"/>
      <c r="N47" s="3"/>
      <c r="O47" s="48"/>
      <c r="P47" s="48"/>
      <c r="Q47" s="48"/>
      <c r="R47" s="48"/>
      <c r="S47" s="48"/>
      <c r="T47" s="48"/>
      <c r="U47" s="48"/>
      <c r="V47" s="48"/>
      <c r="W47" s="48"/>
      <c r="X47" s="93"/>
      <c r="Y47" s="93"/>
      <c r="Z47" s="93"/>
      <c r="AA47" s="93"/>
      <c r="AB47" s="93"/>
      <c r="AC47" s="93"/>
      <c r="AD47" s="93"/>
      <c r="AE47" s="323"/>
      <c r="AF47" s="324"/>
      <c r="AG47" s="93"/>
      <c r="AH47" s="93"/>
      <c r="AI47" s="93"/>
      <c r="AJ47" s="93"/>
      <c r="AK47" s="93"/>
      <c r="AL47" s="323"/>
      <c r="AM47" s="324"/>
    </row>
    <row r="48" spans="1:39" ht="18">
      <c r="A48" s="3"/>
      <c r="B48" s="155"/>
      <c r="C48" s="31"/>
      <c r="D48" s="38"/>
      <c r="E48" s="39">
        <f t="shared" si="1"/>
        <v>0</v>
      </c>
      <c r="F48" s="40"/>
      <c r="G48" s="39"/>
      <c r="H48" s="39"/>
      <c r="I48" s="39"/>
      <c r="J48" s="39"/>
      <c r="K48" s="39"/>
      <c r="L48" s="46"/>
      <c r="M48" s="3"/>
      <c r="N48" s="3"/>
      <c r="O48" s="48"/>
      <c r="P48" s="48"/>
      <c r="Q48" s="48"/>
      <c r="R48" s="48"/>
      <c r="S48" s="48"/>
      <c r="T48" s="48"/>
      <c r="U48" s="48"/>
      <c r="V48" s="48"/>
      <c r="W48" s="48"/>
      <c r="X48" s="108"/>
      <c r="Y48" s="108"/>
      <c r="Z48" s="93"/>
      <c r="AA48" s="93"/>
      <c r="AB48" s="93"/>
      <c r="AC48" s="93"/>
      <c r="AD48" s="93"/>
      <c r="AE48" s="323"/>
      <c r="AF48" s="324"/>
      <c r="AG48" s="93"/>
      <c r="AH48" s="93"/>
      <c r="AI48" s="93"/>
      <c r="AJ48" s="93"/>
      <c r="AK48" s="93"/>
      <c r="AL48" s="323"/>
      <c r="AM48" s="324"/>
    </row>
    <row r="49" spans="1:39" ht="18">
      <c r="A49" s="3"/>
      <c r="B49" s="29"/>
      <c r="C49" s="31"/>
      <c r="D49" s="43"/>
      <c r="E49" s="39"/>
      <c r="F49" s="40"/>
      <c r="G49" s="39"/>
      <c r="H49" s="39"/>
      <c r="I49" s="39"/>
      <c r="J49" s="39"/>
      <c r="K49" s="46"/>
      <c r="L49" s="46"/>
      <c r="M49" s="3"/>
      <c r="N49" s="3"/>
      <c r="O49" s="48"/>
      <c r="P49" s="48"/>
      <c r="Q49" s="48"/>
      <c r="R49" s="48"/>
      <c r="S49" s="48"/>
      <c r="T49" s="48"/>
      <c r="U49" s="48"/>
      <c r="V49" s="48"/>
      <c r="W49" s="48"/>
      <c r="X49" s="93"/>
      <c r="Y49" s="93"/>
      <c r="Z49" s="93"/>
      <c r="AA49" s="93"/>
      <c r="AB49" s="93"/>
      <c r="AC49" s="93"/>
      <c r="AD49" s="93"/>
      <c r="AE49" s="323"/>
      <c r="AF49" s="324"/>
      <c r="AG49" s="93"/>
      <c r="AH49" s="93"/>
      <c r="AI49" s="93"/>
      <c r="AJ49" s="93"/>
      <c r="AK49" s="93"/>
      <c r="AL49" s="323"/>
      <c r="AM49" s="324"/>
    </row>
    <row r="50" spans="1:39" ht="18">
      <c r="A50" s="3"/>
      <c r="B50" s="29"/>
      <c r="C50" s="31"/>
      <c r="D50" s="43"/>
      <c r="E50" s="39"/>
      <c r="F50" s="40"/>
      <c r="G50" s="39"/>
      <c r="H50" s="39"/>
      <c r="I50" s="39"/>
      <c r="J50" s="39"/>
      <c r="K50" s="46"/>
      <c r="L50" s="46"/>
      <c r="M50" s="3"/>
      <c r="N50" s="3"/>
      <c r="O50" s="48"/>
      <c r="P50" s="48"/>
      <c r="Q50" s="48"/>
      <c r="R50" s="48"/>
      <c r="S50" s="48"/>
      <c r="T50" s="48"/>
      <c r="U50" s="48"/>
      <c r="V50" s="48"/>
      <c r="W50" s="48"/>
      <c r="X50" s="108"/>
      <c r="Y50" s="108"/>
      <c r="Z50" s="93"/>
      <c r="AA50" s="93"/>
      <c r="AB50" s="93"/>
      <c r="AC50" s="93"/>
      <c r="AD50" s="93"/>
      <c r="AE50" s="323"/>
      <c r="AF50" s="324"/>
      <c r="AG50" s="93"/>
      <c r="AH50" s="93"/>
      <c r="AI50" s="93"/>
      <c r="AJ50" s="93"/>
      <c r="AK50" s="93"/>
      <c r="AL50" s="323"/>
      <c r="AM50" s="324"/>
    </row>
    <row r="51" spans="1:39" ht="18">
      <c r="A51" s="3"/>
      <c r="B51" s="29"/>
      <c r="C51" s="31"/>
      <c r="D51" s="43"/>
      <c r="E51" s="39"/>
      <c r="F51" s="40"/>
      <c r="G51" s="39"/>
      <c r="H51" s="39"/>
      <c r="I51" s="39"/>
      <c r="J51" s="39"/>
      <c r="K51" s="46"/>
      <c r="L51" s="46"/>
      <c r="M51" s="3"/>
      <c r="N51" s="3"/>
      <c r="O51" s="48"/>
      <c r="P51" s="48"/>
      <c r="Q51" s="48"/>
      <c r="R51" s="48"/>
      <c r="S51" s="48"/>
      <c r="T51" s="48"/>
      <c r="U51" s="48"/>
      <c r="V51" s="48"/>
      <c r="W51" s="48"/>
      <c r="X51" s="93"/>
      <c r="Y51" s="93"/>
      <c r="Z51" s="93"/>
      <c r="AA51" s="93"/>
      <c r="AB51" s="93"/>
      <c r="AC51" s="93"/>
      <c r="AD51" s="93"/>
      <c r="AE51" s="323"/>
      <c r="AF51" s="324"/>
      <c r="AG51" s="93"/>
      <c r="AH51" s="93"/>
      <c r="AI51" s="93"/>
      <c r="AJ51" s="93"/>
      <c r="AK51" s="93"/>
      <c r="AL51" s="323"/>
      <c r="AM51" s="324"/>
    </row>
    <row r="52" spans="1:39" ht="18">
      <c r="A52" s="42"/>
      <c r="B52" s="26"/>
      <c r="C52" s="27"/>
      <c r="D52" s="28" t="s">
        <v>25</v>
      </c>
      <c r="E52" s="25">
        <f>SUM(E24:E43)</f>
        <v>471</v>
      </c>
      <c r="F52" s="29"/>
      <c r="G52" s="29"/>
      <c r="H52" s="29"/>
      <c r="I52" s="29"/>
      <c r="J52" s="29"/>
      <c r="K52" s="47"/>
      <c r="L52" s="47"/>
      <c r="M52" s="3"/>
      <c r="N52" s="3"/>
      <c r="O52" s="52"/>
      <c r="P52" s="52"/>
      <c r="Q52" s="110"/>
      <c r="R52" s="52"/>
      <c r="S52" s="61"/>
      <c r="T52" s="62"/>
      <c r="U52" s="61"/>
      <c r="V52" s="61"/>
      <c r="W52" s="61"/>
      <c r="X52" s="61"/>
      <c r="Y52" s="61"/>
      <c r="Z52" s="6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8">
      <c r="A53" s="42"/>
      <c r="B53" s="32"/>
      <c r="C53" s="3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2"/>
      <c r="P53" s="52"/>
      <c r="Q53" s="110"/>
      <c r="R53" s="52"/>
      <c r="S53" s="61"/>
      <c r="T53" s="62"/>
      <c r="U53" s="61"/>
      <c r="V53" s="61"/>
      <c r="W53" s="61"/>
      <c r="X53" s="61"/>
      <c r="Y53" s="61"/>
      <c r="Z53" s="6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8">
      <c r="A54" s="42"/>
      <c r="B54" s="291" t="s">
        <v>35</v>
      </c>
      <c r="C54" s="291"/>
      <c r="D54" s="292"/>
      <c r="E54" s="292"/>
      <c r="F54" s="292"/>
      <c r="G54" s="292"/>
      <c r="H54" s="292"/>
      <c r="I54" s="292"/>
      <c r="J54" s="292"/>
      <c r="K54" s="292"/>
      <c r="L54" s="292"/>
      <c r="M54" s="3"/>
      <c r="N54" s="3"/>
      <c r="O54" s="52"/>
      <c r="P54" s="52"/>
      <c r="Q54" s="110"/>
      <c r="R54" s="52"/>
      <c r="S54" s="61"/>
      <c r="T54" s="62"/>
      <c r="U54" s="61"/>
      <c r="V54" s="61"/>
      <c r="W54" s="61"/>
      <c r="X54" s="61"/>
      <c r="Y54" s="61"/>
      <c r="Z54" s="6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8">
      <c r="A55" s="42"/>
      <c r="B55" s="235" t="s">
        <v>36</v>
      </c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3"/>
      <c r="N55" s="3"/>
      <c r="O55" s="52"/>
      <c r="P55" s="52"/>
      <c r="Q55" s="110"/>
      <c r="R55" s="52"/>
      <c r="S55" s="61"/>
      <c r="T55" s="62"/>
      <c r="U55" s="61"/>
      <c r="V55" s="61"/>
      <c r="W55" s="61"/>
      <c r="X55" s="61"/>
      <c r="Y55" s="61"/>
      <c r="Z55" s="6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8">
      <c r="A56" s="42"/>
      <c r="B56" s="32"/>
      <c r="C56" s="3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2"/>
      <c r="P56" s="52"/>
      <c r="Q56" s="110"/>
      <c r="R56" s="63"/>
      <c r="S56" s="61"/>
      <c r="T56" s="62"/>
      <c r="U56" s="61"/>
      <c r="V56" s="61"/>
      <c r="W56" s="61"/>
      <c r="X56" s="61"/>
      <c r="Y56" s="61"/>
      <c r="Z56" s="61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</sheetData>
  <sheetProtection/>
  <mergeCells count="166">
    <mergeCell ref="O23:O24"/>
    <mergeCell ref="Q23:Q24"/>
    <mergeCell ref="AE50:AE51"/>
    <mergeCell ref="AF50:AF51"/>
    <mergeCell ref="AL50:AL51"/>
    <mergeCell ref="W23:W24"/>
    <mergeCell ref="Y23:Y24"/>
    <mergeCell ref="V23:V24"/>
    <mergeCell ref="AL20:AL22"/>
    <mergeCell ref="AE20:AE22"/>
    <mergeCell ref="P20:P22"/>
    <mergeCell ref="P23:P24"/>
    <mergeCell ref="B21:C23"/>
    <mergeCell ref="D21:D23"/>
    <mergeCell ref="G21:L21"/>
    <mergeCell ref="E21:E23"/>
    <mergeCell ref="F21:F23"/>
    <mergeCell ref="R23:R24"/>
    <mergeCell ref="U10:U11"/>
    <mergeCell ref="V10:V11"/>
    <mergeCell ref="W5:Z5"/>
    <mergeCell ref="AG6:AK6"/>
    <mergeCell ref="B54:L54"/>
    <mergeCell ref="B55:L55"/>
    <mergeCell ref="Y20:Y22"/>
    <mergeCell ref="T20:T22"/>
    <mergeCell ref="T23:T24"/>
    <mergeCell ref="U23:U24"/>
    <mergeCell ref="O3:AM3"/>
    <mergeCell ref="O6:O7"/>
    <mergeCell ref="Q6:Q7"/>
    <mergeCell ref="R6:R7"/>
    <mergeCell ref="S6:S7"/>
    <mergeCell ref="T6:T7"/>
    <mergeCell ref="U6:U7"/>
    <mergeCell ref="V6:V7"/>
    <mergeCell ref="AE6:AF7"/>
    <mergeCell ref="O5:U5"/>
    <mergeCell ref="B2:K2"/>
    <mergeCell ref="B3:C4"/>
    <mergeCell ref="D3:D4"/>
    <mergeCell ref="E3:E4"/>
    <mergeCell ref="F3:F4"/>
    <mergeCell ref="M3:M4"/>
    <mergeCell ref="G3:L3"/>
    <mergeCell ref="O12:O13"/>
    <mergeCell ref="Q12:Q13"/>
    <mergeCell ref="V12:V13"/>
    <mergeCell ref="O18:O19"/>
    <mergeCell ref="Q18:Q19"/>
    <mergeCell ref="R18:R19"/>
    <mergeCell ref="U20:U22"/>
    <mergeCell ref="O14:O15"/>
    <mergeCell ref="W8:W9"/>
    <mergeCell ref="R8:R9"/>
    <mergeCell ref="T8:T9"/>
    <mergeCell ref="U8:U9"/>
    <mergeCell ref="V8:V9"/>
    <mergeCell ref="O10:O11"/>
    <mergeCell ref="Q10:Q11"/>
    <mergeCell ref="R10:R11"/>
    <mergeCell ref="AM16:AM17"/>
    <mergeCell ref="AF14:AF15"/>
    <mergeCell ref="AL16:AL17"/>
    <mergeCell ref="AF16:AF17"/>
    <mergeCell ref="AE8:AE9"/>
    <mergeCell ref="O8:O9"/>
    <mergeCell ref="Q8:Q9"/>
    <mergeCell ref="R12:R13"/>
    <mergeCell ref="T12:T13"/>
    <mergeCell ref="U12:U13"/>
    <mergeCell ref="P6:P7"/>
    <mergeCell ref="W6:W7"/>
    <mergeCell ref="Y8:Y9"/>
    <mergeCell ref="W10:W11"/>
    <mergeCell ref="V14:V15"/>
    <mergeCell ref="V20:V22"/>
    <mergeCell ref="W20:W22"/>
    <mergeCell ref="V16:V17"/>
    <mergeCell ref="W16:W17"/>
    <mergeCell ref="Y14:Y15"/>
    <mergeCell ref="AL10:AL11"/>
    <mergeCell ref="Y12:Y13"/>
    <mergeCell ref="AE23:AE24"/>
    <mergeCell ref="AL6:AM7"/>
    <mergeCell ref="X6:Y6"/>
    <mergeCell ref="Z6:AD6"/>
    <mergeCell ref="AF20:AF22"/>
    <mergeCell ref="AM20:AM22"/>
    <mergeCell ref="AM14:AM15"/>
    <mergeCell ref="AE14:AE15"/>
    <mergeCell ref="AL8:AL9"/>
    <mergeCell ref="AM8:AM9"/>
    <mergeCell ref="AE12:AE13"/>
    <mergeCell ref="AM10:AM11"/>
    <mergeCell ref="Y10:Y11"/>
    <mergeCell ref="AE10:AE11"/>
    <mergeCell ref="AM12:AM13"/>
    <mergeCell ref="AF12:AF13"/>
    <mergeCell ref="AL12:AL13"/>
    <mergeCell ref="AF10:AF11"/>
    <mergeCell ref="W14:W15"/>
    <mergeCell ref="R16:R17"/>
    <mergeCell ref="P14:P15"/>
    <mergeCell ref="P16:P17"/>
    <mergeCell ref="Y16:Y17"/>
    <mergeCell ref="AF8:AF9"/>
    <mergeCell ref="W12:W13"/>
    <mergeCell ref="P8:P9"/>
    <mergeCell ref="P10:P11"/>
    <mergeCell ref="T10:T11"/>
    <mergeCell ref="V18:V19"/>
    <mergeCell ref="W18:W19"/>
    <mergeCell ref="P18:P19"/>
    <mergeCell ref="AL14:AL15"/>
    <mergeCell ref="AE16:AE17"/>
    <mergeCell ref="O16:O17"/>
    <mergeCell ref="Q16:Q17"/>
    <mergeCell ref="Q14:Q15"/>
    <mergeCell ref="R14:R15"/>
    <mergeCell ref="T14:T15"/>
    <mergeCell ref="B20:L20"/>
    <mergeCell ref="T16:T17"/>
    <mergeCell ref="U16:U17"/>
    <mergeCell ref="P12:P13"/>
    <mergeCell ref="T18:T19"/>
    <mergeCell ref="U18:U19"/>
    <mergeCell ref="U14:U15"/>
    <mergeCell ref="O20:O22"/>
    <mergeCell ref="Q20:Q22"/>
    <mergeCell ref="R20:R22"/>
    <mergeCell ref="AL46:AL47"/>
    <mergeCell ref="AM46:AM47"/>
    <mergeCell ref="AE42:AE43"/>
    <mergeCell ref="AF42:AF43"/>
    <mergeCell ref="AL44:AL45"/>
    <mergeCell ref="AF23:AF24"/>
    <mergeCell ref="AE36:AE37"/>
    <mergeCell ref="AF36:AF37"/>
    <mergeCell ref="Y18:Y19"/>
    <mergeCell ref="AE46:AE47"/>
    <mergeCell ref="AF46:AF47"/>
    <mergeCell ref="AM18:AM19"/>
    <mergeCell ref="AM44:AM45"/>
    <mergeCell ref="AE40:AE41"/>
    <mergeCell ref="AK40:AK41"/>
    <mergeCell ref="AL42:AL43"/>
    <mergeCell ref="AM42:AM43"/>
    <mergeCell ref="AE44:AE45"/>
    <mergeCell ref="AF18:AF19"/>
    <mergeCell ref="AL18:AL19"/>
    <mergeCell ref="AE18:AE19"/>
    <mergeCell ref="AM23:AM24"/>
    <mergeCell ref="AM50:AM51"/>
    <mergeCell ref="AE48:AE49"/>
    <mergeCell ref="AF48:AF49"/>
    <mergeCell ref="AL48:AL49"/>
    <mergeCell ref="AM48:AM49"/>
    <mergeCell ref="AF44:AF45"/>
    <mergeCell ref="AM36:AM37"/>
    <mergeCell ref="AE38:AE39"/>
    <mergeCell ref="AF38:AF39"/>
    <mergeCell ref="AM38:AM39"/>
    <mergeCell ref="AL36:AL37"/>
    <mergeCell ref="AL23:AL24"/>
    <mergeCell ref="AL38:AL39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P57"/>
  <sheetViews>
    <sheetView zoomScale="70" zoomScaleNormal="70" zoomScalePageLayoutView="0" workbookViewId="0" topLeftCell="A2">
      <selection activeCell="U10" sqref="U10:U11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4" max="14" width="5.7109375" style="0" customWidth="1"/>
    <col min="15" max="15" width="6.57421875" style="0" customWidth="1"/>
    <col min="16" max="16" width="7.8515625" style="0" customWidth="1"/>
    <col min="17" max="17" width="12.28125" style="0" customWidth="1"/>
    <col min="18" max="18" width="21.140625" style="0" bestFit="1" customWidth="1"/>
    <col min="19" max="19" width="18.421875" style="0" customWidth="1"/>
    <col min="20" max="20" width="19.00390625" style="0" customWidth="1"/>
    <col min="21" max="21" width="18.28125" style="0" customWidth="1"/>
    <col min="22" max="25" width="9.421875" style="0" customWidth="1"/>
  </cols>
  <sheetData>
    <row r="1" spans="1:3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0.25" thickBot="1">
      <c r="A2" s="3"/>
      <c r="B2" s="236" t="s">
        <v>65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96"/>
      <c r="N2" s="3"/>
      <c r="O2" s="3"/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5.25">
      <c r="A3" s="3"/>
      <c r="B3" s="237" t="s">
        <v>1</v>
      </c>
      <c r="C3" s="238"/>
      <c r="D3" s="241" t="s">
        <v>5</v>
      </c>
      <c r="E3" s="243" t="s">
        <v>30</v>
      </c>
      <c r="F3" s="266" t="s">
        <v>54</v>
      </c>
      <c r="G3" s="243" t="s">
        <v>32</v>
      </c>
      <c r="H3" s="243"/>
      <c r="I3" s="243"/>
      <c r="J3" s="243"/>
      <c r="K3" s="243"/>
      <c r="L3" s="243"/>
      <c r="M3" s="274" t="s">
        <v>49</v>
      </c>
      <c r="N3" s="3"/>
      <c r="O3" s="282" t="s">
        <v>69</v>
      </c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</row>
    <row r="4" spans="1:39" ht="12.75">
      <c r="A4" s="3"/>
      <c r="B4" s="239"/>
      <c r="C4" s="240"/>
      <c r="D4" s="242"/>
      <c r="E4" s="244"/>
      <c r="F4" s="267"/>
      <c r="G4" s="137" t="s">
        <v>66</v>
      </c>
      <c r="H4" s="33" t="s">
        <v>33</v>
      </c>
      <c r="I4" s="135" t="s">
        <v>62</v>
      </c>
      <c r="J4" s="132" t="s">
        <v>59</v>
      </c>
      <c r="K4" s="34" t="s">
        <v>34</v>
      </c>
      <c r="L4" s="35" t="s">
        <v>21</v>
      </c>
      <c r="M4" s="275"/>
      <c r="N4" s="3"/>
      <c r="O4" s="3"/>
      <c r="P4" s="3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20.25" thickBot="1">
      <c r="A5" s="3"/>
      <c r="B5" s="154">
        <v>1</v>
      </c>
      <c r="C5" s="26" t="s">
        <v>28</v>
      </c>
      <c r="D5" s="43" t="s">
        <v>40</v>
      </c>
      <c r="E5" s="39">
        <f aca="true" t="shared" si="0" ref="E5:E14">SUM(G5:L5)-F5</f>
        <v>60</v>
      </c>
      <c r="F5" s="40">
        <v>0</v>
      </c>
      <c r="G5" s="125"/>
      <c r="H5" s="126">
        <v>20</v>
      </c>
      <c r="I5" s="126">
        <v>20</v>
      </c>
      <c r="J5" s="126">
        <v>20</v>
      </c>
      <c r="K5" s="39"/>
      <c r="L5" s="39"/>
      <c r="M5" s="156">
        <v>23.25</v>
      </c>
      <c r="N5" s="3"/>
      <c r="O5" s="347" t="s">
        <v>58</v>
      </c>
      <c r="P5" s="347"/>
      <c r="Q5" s="347"/>
      <c r="R5" s="347"/>
      <c r="S5" s="347"/>
      <c r="T5" s="341">
        <v>43351</v>
      </c>
      <c r="U5" s="341"/>
      <c r="V5" s="341"/>
      <c r="W5" s="341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8">
      <c r="A6" s="3"/>
      <c r="B6" s="154">
        <v>1</v>
      </c>
      <c r="C6" s="30" t="s">
        <v>46</v>
      </c>
      <c r="D6" s="43" t="s">
        <v>6</v>
      </c>
      <c r="E6" s="39">
        <f t="shared" si="0"/>
        <v>46</v>
      </c>
      <c r="F6" s="40">
        <v>0</v>
      </c>
      <c r="G6" s="41">
        <v>13</v>
      </c>
      <c r="H6" s="39">
        <v>10</v>
      </c>
      <c r="I6" s="39">
        <v>10</v>
      </c>
      <c r="J6" s="41">
        <v>13</v>
      </c>
      <c r="K6" s="39"/>
      <c r="L6" s="39"/>
      <c r="M6" s="139">
        <v>18</v>
      </c>
      <c r="N6" s="3"/>
      <c r="O6" s="228" t="s">
        <v>1</v>
      </c>
      <c r="P6" s="277" t="s">
        <v>57</v>
      </c>
      <c r="Q6" s="230" t="s">
        <v>4</v>
      </c>
      <c r="R6" s="262" t="s">
        <v>5</v>
      </c>
      <c r="S6" s="279" t="s">
        <v>7</v>
      </c>
      <c r="T6" s="279" t="s">
        <v>0</v>
      </c>
      <c r="U6" s="279" t="s">
        <v>15</v>
      </c>
      <c r="V6" s="272" t="s">
        <v>16</v>
      </c>
      <c r="W6" s="274" t="s">
        <v>23</v>
      </c>
      <c r="X6" s="228" t="s">
        <v>10</v>
      </c>
      <c r="Y6" s="276"/>
      <c r="Z6" s="228" t="s">
        <v>8</v>
      </c>
      <c r="AA6" s="277"/>
      <c r="AB6" s="277"/>
      <c r="AC6" s="277"/>
      <c r="AD6" s="277"/>
      <c r="AE6" s="314" t="s">
        <v>13</v>
      </c>
      <c r="AF6" s="269"/>
      <c r="AG6" s="228" t="s">
        <v>9</v>
      </c>
      <c r="AH6" s="277"/>
      <c r="AI6" s="277"/>
      <c r="AJ6" s="277"/>
      <c r="AK6" s="277"/>
      <c r="AL6" s="314" t="s">
        <v>13</v>
      </c>
      <c r="AM6" s="269"/>
    </row>
    <row r="7" spans="1:39" ht="18">
      <c r="A7" s="3"/>
      <c r="B7" s="155">
        <v>3</v>
      </c>
      <c r="C7" s="30" t="s">
        <v>61</v>
      </c>
      <c r="D7" s="43" t="s">
        <v>34</v>
      </c>
      <c r="E7" s="39">
        <f t="shared" si="0"/>
        <v>45</v>
      </c>
      <c r="F7" s="40">
        <v>0</v>
      </c>
      <c r="G7" s="146">
        <v>16</v>
      </c>
      <c r="H7" s="39"/>
      <c r="I7" s="41">
        <v>13</v>
      </c>
      <c r="J7" s="146">
        <v>16</v>
      </c>
      <c r="K7" s="39"/>
      <c r="L7" s="39"/>
      <c r="M7" s="139">
        <v>15</v>
      </c>
      <c r="N7" s="3"/>
      <c r="O7" s="229"/>
      <c r="P7" s="281"/>
      <c r="Q7" s="231"/>
      <c r="R7" s="197"/>
      <c r="S7" s="280"/>
      <c r="T7" s="280"/>
      <c r="U7" s="280"/>
      <c r="V7" s="273"/>
      <c r="W7" s="275"/>
      <c r="X7" s="10" t="s">
        <v>11</v>
      </c>
      <c r="Y7" s="11" t="s">
        <v>1</v>
      </c>
      <c r="Z7" s="13">
        <v>1</v>
      </c>
      <c r="AA7" s="14">
        <v>2</v>
      </c>
      <c r="AB7" s="15">
        <v>3</v>
      </c>
      <c r="AC7" s="16">
        <v>4</v>
      </c>
      <c r="AD7" s="17">
        <v>5</v>
      </c>
      <c r="AE7" s="270"/>
      <c r="AF7" s="271"/>
      <c r="AG7" s="73">
        <v>1</v>
      </c>
      <c r="AH7" s="74">
        <v>2</v>
      </c>
      <c r="AI7" s="75">
        <v>3</v>
      </c>
      <c r="AJ7" s="76">
        <v>4</v>
      </c>
      <c r="AK7" s="77">
        <v>5</v>
      </c>
      <c r="AL7" s="270"/>
      <c r="AM7" s="271"/>
    </row>
    <row r="8" spans="1:39" ht="18" customHeight="1">
      <c r="A8" s="3"/>
      <c r="B8" s="155">
        <v>4</v>
      </c>
      <c r="C8" s="26" t="s">
        <v>28</v>
      </c>
      <c r="D8" s="44" t="s">
        <v>82</v>
      </c>
      <c r="E8" s="39">
        <f t="shared" si="0"/>
        <v>42</v>
      </c>
      <c r="F8" s="40">
        <v>0</v>
      </c>
      <c r="G8" s="39">
        <v>10</v>
      </c>
      <c r="H8" s="146">
        <v>16</v>
      </c>
      <c r="I8" s="39">
        <v>6</v>
      </c>
      <c r="J8" s="39">
        <v>10</v>
      </c>
      <c r="K8" s="39"/>
      <c r="L8" s="39"/>
      <c r="M8" s="139">
        <v>22.5</v>
      </c>
      <c r="N8" s="3"/>
      <c r="O8" s="212">
        <v>1</v>
      </c>
      <c r="P8" s="248">
        <v>20</v>
      </c>
      <c r="Q8" s="348">
        <f>AE8+AL8</f>
        <v>1362.52</v>
      </c>
      <c r="R8" s="197" t="s">
        <v>40</v>
      </c>
      <c r="S8" s="66" t="s">
        <v>38</v>
      </c>
      <c r="T8" s="325" t="s">
        <v>115</v>
      </c>
      <c r="U8" s="195" t="s">
        <v>80</v>
      </c>
      <c r="V8" s="206">
        <v>21</v>
      </c>
      <c r="W8" s="290">
        <v>9.5</v>
      </c>
      <c r="X8" s="22">
        <v>7.551</v>
      </c>
      <c r="Y8" s="213">
        <v>1</v>
      </c>
      <c r="Z8" s="18">
        <v>139</v>
      </c>
      <c r="AA8" s="19">
        <v>140</v>
      </c>
      <c r="AB8" s="20"/>
      <c r="AC8" s="79">
        <v>137.99</v>
      </c>
      <c r="AD8" s="20"/>
      <c r="AE8" s="285">
        <f>SUM(Z8:AD9)</f>
        <v>684.99</v>
      </c>
      <c r="AF8" s="213">
        <v>1</v>
      </c>
      <c r="AG8" s="18">
        <v>137</v>
      </c>
      <c r="AH8" s="79">
        <v>136.53</v>
      </c>
      <c r="AI8" s="19">
        <v>136</v>
      </c>
      <c r="AJ8" s="20"/>
      <c r="AK8" s="20"/>
      <c r="AL8" s="201">
        <f>SUM(AG8:AK9)</f>
        <v>677.53</v>
      </c>
      <c r="AM8" s="213">
        <v>1</v>
      </c>
    </row>
    <row r="9" spans="1:39" ht="18" customHeight="1">
      <c r="A9" s="3"/>
      <c r="B9" s="155">
        <v>5</v>
      </c>
      <c r="C9" s="27" t="s">
        <v>29</v>
      </c>
      <c r="D9" s="44" t="s">
        <v>66</v>
      </c>
      <c r="E9" s="39">
        <f t="shared" si="0"/>
        <v>40</v>
      </c>
      <c r="F9" s="40">
        <v>0</v>
      </c>
      <c r="G9" s="126">
        <v>20</v>
      </c>
      <c r="H9" s="39">
        <v>6</v>
      </c>
      <c r="I9" s="39">
        <v>8</v>
      </c>
      <c r="J9" s="39">
        <v>6</v>
      </c>
      <c r="K9" s="39"/>
      <c r="L9" s="39"/>
      <c r="M9" s="139">
        <v>18</v>
      </c>
      <c r="N9" s="3"/>
      <c r="O9" s="212"/>
      <c r="P9" s="248"/>
      <c r="Q9" s="258"/>
      <c r="R9" s="198"/>
      <c r="S9" s="66" t="s">
        <v>37</v>
      </c>
      <c r="T9" s="325"/>
      <c r="U9" s="195"/>
      <c r="V9" s="206"/>
      <c r="W9" s="290"/>
      <c r="X9" s="21"/>
      <c r="Y9" s="215"/>
      <c r="Z9" s="21"/>
      <c r="AA9" s="20"/>
      <c r="AB9" s="19">
        <v>136</v>
      </c>
      <c r="AC9" s="20"/>
      <c r="AD9" s="79">
        <v>132</v>
      </c>
      <c r="AE9" s="216"/>
      <c r="AF9" s="215"/>
      <c r="AG9" s="21"/>
      <c r="AH9" s="20"/>
      <c r="AI9" s="20"/>
      <c r="AJ9" s="19">
        <v>136</v>
      </c>
      <c r="AK9" s="19">
        <v>132</v>
      </c>
      <c r="AL9" s="201"/>
      <c r="AM9" s="215"/>
    </row>
    <row r="10" spans="1:39" ht="18" customHeight="1">
      <c r="A10" s="3"/>
      <c r="B10" s="155">
        <v>6</v>
      </c>
      <c r="C10" s="30" t="s">
        <v>46</v>
      </c>
      <c r="D10" s="43" t="s">
        <v>85</v>
      </c>
      <c r="E10" s="39">
        <f t="shared" si="0"/>
        <v>28</v>
      </c>
      <c r="F10" s="40">
        <v>0</v>
      </c>
      <c r="G10" s="39">
        <v>8</v>
      </c>
      <c r="H10" s="39">
        <v>8</v>
      </c>
      <c r="I10" s="39">
        <v>4</v>
      </c>
      <c r="J10" s="39">
        <v>8</v>
      </c>
      <c r="K10" s="39"/>
      <c r="L10" s="39"/>
      <c r="M10" s="139">
        <v>14</v>
      </c>
      <c r="N10" s="3"/>
      <c r="O10" s="212">
        <v>2</v>
      </c>
      <c r="P10" s="249">
        <v>16</v>
      </c>
      <c r="Q10" s="348">
        <f>AE10+AL10</f>
        <v>1361.3000000000002</v>
      </c>
      <c r="R10" s="197" t="s">
        <v>34</v>
      </c>
      <c r="S10" s="111" t="s">
        <v>17</v>
      </c>
      <c r="T10" s="325" t="s">
        <v>116</v>
      </c>
      <c r="U10" s="195" t="s">
        <v>103</v>
      </c>
      <c r="V10" s="206">
        <v>68</v>
      </c>
      <c r="W10" s="290">
        <v>4.25</v>
      </c>
      <c r="X10" s="21"/>
      <c r="Y10" s="263">
        <v>2</v>
      </c>
      <c r="Z10" s="18">
        <v>135</v>
      </c>
      <c r="AA10" s="19">
        <v>135</v>
      </c>
      <c r="AB10" s="20"/>
      <c r="AC10" s="20"/>
      <c r="AD10" s="20"/>
      <c r="AE10" s="285">
        <f>SUM(Z10:AD11)</f>
        <v>679.37</v>
      </c>
      <c r="AF10" s="199">
        <v>2</v>
      </c>
      <c r="AG10" s="21"/>
      <c r="AH10" s="19">
        <v>136</v>
      </c>
      <c r="AI10" s="19">
        <v>137</v>
      </c>
      <c r="AJ10" s="20"/>
      <c r="AK10" s="20"/>
      <c r="AL10" s="285">
        <f>SUM(AG10:AK11)</f>
        <v>681.9300000000001</v>
      </c>
      <c r="AM10" s="199">
        <v>2</v>
      </c>
    </row>
    <row r="11" spans="1:39" ht="18" customHeight="1">
      <c r="A11" s="3"/>
      <c r="B11" s="155">
        <v>7</v>
      </c>
      <c r="C11" s="27" t="s">
        <v>47</v>
      </c>
      <c r="D11" s="43" t="s">
        <v>86</v>
      </c>
      <c r="E11" s="39">
        <f t="shared" si="0"/>
        <v>26</v>
      </c>
      <c r="F11" s="40">
        <v>0</v>
      </c>
      <c r="G11" s="125">
        <v>6</v>
      </c>
      <c r="H11" s="41">
        <v>13</v>
      </c>
      <c r="I11" s="39">
        <v>3</v>
      </c>
      <c r="J11" s="39">
        <v>4</v>
      </c>
      <c r="K11" s="39"/>
      <c r="L11" s="39"/>
      <c r="M11" s="156">
        <v>14.25</v>
      </c>
      <c r="N11" s="3"/>
      <c r="O11" s="212"/>
      <c r="P11" s="249"/>
      <c r="Q11" s="258"/>
      <c r="R11" s="198"/>
      <c r="S11" s="111" t="s">
        <v>113</v>
      </c>
      <c r="T11" s="325"/>
      <c r="U11" s="195"/>
      <c r="V11" s="206"/>
      <c r="W11" s="290"/>
      <c r="X11" s="22">
        <v>7.577</v>
      </c>
      <c r="Y11" s="264"/>
      <c r="Z11" s="21"/>
      <c r="AA11" s="20"/>
      <c r="AB11" s="19">
        <v>138</v>
      </c>
      <c r="AC11" s="19">
        <v>137</v>
      </c>
      <c r="AD11" s="112">
        <v>134.37</v>
      </c>
      <c r="AE11" s="216"/>
      <c r="AF11" s="349"/>
      <c r="AG11" s="104">
        <v>136</v>
      </c>
      <c r="AH11" s="20"/>
      <c r="AI11" s="20"/>
      <c r="AJ11" s="127">
        <v>137.93</v>
      </c>
      <c r="AK11" s="19">
        <v>135</v>
      </c>
      <c r="AL11" s="216"/>
      <c r="AM11" s="349"/>
    </row>
    <row r="12" spans="1:39" ht="18" customHeight="1">
      <c r="A12" s="3"/>
      <c r="B12" s="155">
        <v>8</v>
      </c>
      <c r="C12" s="26" t="s">
        <v>28</v>
      </c>
      <c r="D12" s="43" t="s">
        <v>107</v>
      </c>
      <c r="E12" s="39">
        <f t="shared" si="0"/>
        <v>16</v>
      </c>
      <c r="F12" s="40">
        <v>0</v>
      </c>
      <c r="G12" s="39"/>
      <c r="H12" s="39" t="s">
        <v>106</v>
      </c>
      <c r="I12" s="39">
        <v>16</v>
      </c>
      <c r="J12" s="39"/>
      <c r="K12" s="39"/>
      <c r="L12" s="39"/>
      <c r="M12" s="156">
        <v>15.25</v>
      </c>
      <c r="N12" s="3"/>
      <c r="O12" s="212">
        <v>3</v>
      </c>
      <c r="P12" s="250">
        <v>13</v>
      </c>
      <c r="Q12" s="348">
        <f>AE12+AL12</f>
        <v>1355.6299999999999</v>
      </c>
      <c r="R12" s="305" t="s">
        <v>6</v>
      </c>
      <c r="S12" s="111" t="s">
        <v>3</v>
      </c>
      <c r="T12" s="325" t="s">
        <v>117</v>
      </c>
      <c r="U12" s="195" t="s">
        <v>118</v>
      </c>
      <c r="V12" s="206">
        <v>25</v>
      </c>
      <c r="W12" s="290">
        <v>4.5</v>
      </c>
      <c r="X12" s="21"/>
      <c r="Y12" s="226">
        <v>3</v>
      </c>
      <c r="Z12" s="21"/>
      <c r="AA12" s="20"/>
      <c r="AB12" s="20"/>
      <c r="AC12" s="19">
        <v>135</v>
      </c>
      <c r="AD12" s="64">
        <v>131</v>
      </c>
      <c r="AE12" s="285">
        <f>SUM(Z12:AD13)</f>
        <v>676.56</v>
      </c>
      <c r="AF12" s="226">
        <v>3</v>
      </c>
      <c r="AG12" s="21"/>
      <c r="AH12" s="20"/>
      <c r="AI12" s="20"/>
      <c r="AJ12" s="19">
        <v>134</v>
      </c>
      <c r="AK12" s="112">
        <v>133</v>
      </c>
      <c r="AL12" s="201">
        <f>SUM(AG12:AK13)</f>
        <v>679.0699999999999</v>
      </c>
      <c r="AM12" s="210">
        <v>5</v>
      </c>
    </row>
    <row r="13" spans="1:39" ht="18" customHeight="1">
      <c r="A13" s="3"/>
      <c r="B13" s="155">
        <v>8</v>
      </c>
      <c r="C13" s="27"/>
      <c r="D13" s="44"/>
      <c r="E13" s="39">
        <f t="shared" si="0"/>
        <v>0</v>
      </c>
      <c r="F13" s="40">
        <v>0</v>
      </c>
      <c r="G13" s="67"/>
      <c r="H13" s="67"/>
      <c r="I13" s="39"/>
      <c r="J13" s="39"/>
      <c r="K13" s="39"/>
      <c r="L13" s="39"/>
      <c r="M13" s="139"/>
      <c r="N13" s="3"/>
      <c r="O13" s="212"/>
      <c r="P13" s="250"/>
      <c r="Q13" s="258"/>
      <c r="R13" s="198"/>
      <c r="S13" s="111" t="s">
        <v>44</v>
      </c>
      <c r="T13" s="325"/>
      <c r="U13" s="195"/>
      <c r="V13" s="206"/>
      <c r="W13" s="290"/>
      <c r="X13" s="22">
        <v>7.787</v>
      </c>
      <c r="Y13" s="226"/>
      <c r="Z13" s="18">
        <v>135</v>
      </c>
      <c r="AA13" s="19">
        <v>136</v>
      </c>
      <c r="AB13" s="79">
        <v>139.56</v>
      </c>
      <c r="AC13" s="20"/>
      <c r="AD13" s="20"/>
      <c r="AE13" s="216"/>
      <c r="AF13" s="226"/>
      <c r="AG13" s="130">
        <v>136.07</v>
      </c>
      <c r="AH13" s="186">
        <v>138</v>
      </c>
      <c r="AI13" s="187">
        <v>138</v>
      </c>
      <c r="AJ13" s="20"/>
      <c r="AK13" s="20"/>
      <c r="AL13" s="201"/>
      <c r="AM13" s="210"/>
    </row>
    <row r="14" spans="1:39" ht="18" customHeight="1">
      <c r="A14" s="3"/>
      <c r="B14" s="155">
        <v>9</v>
      </c>
      <c r="C14" s="31"/>
      <c r="D14" s="43"/>
      <c r="E14" s="39">
        <f t="shared" si="0"/>
        <v>0</v>
      </c>
      <c r="F14" s="40">
        <v>0</v>
      </c>
      <c r="G14" s="39"/>
      <c r="H14" s="39"/>
      <c r="I14" s="39"/>
      <c r="J14" s="39"/>
      <c r="K14" s="39"/>
      <c r="L14" s="39"/>
      <c r="M14" s="139"/>
      <c r="N14" s="3"/>
      <c r="O14" s="212">
        <v>4</v>
      </c>
      <c r="P14" s="251">
        <v>10</v>
      </c>
      <c r="Q14" s="348">
        <f>AE14+AL14</f>
        <v>1323.75</v>
      </c>
      <c r="R14" s="196" t="s">
        <v>82</v>
      </c>
      <c r="S14" s="24" t="s">
        <v>2</v>
      </c>
      <c r="T14" s="325" t="s">
        <v>45</v>
      </c>
      <c r="U14" s="325" t="s">
        <v>119</v>
      </c>
      <c r="V14" s="206">
        <v>30</v>
      </c>
      <c r="W14" s="290">
        <v>5.5</v>
      </c>
      <c r="X14" s="22">
        <v>8.01</v>
      </c>
      <c r="Y14" s="205">
        <v>6</v>
      </c>
      <c r="Z14" s="18">
        <v>134</v>
      </c>
      <c r="AA14" s="20"/>
      <c r="AB14" s="20"/>
      <c r="AC14" s="19">
        <v>133</v>
      </c>
      <c r="AD14" s="79">
        <v>130.22</v>
      </c>
      <c r="AE14" s="201">
        <f>SUM(Z14:AD15)</f>
        <v>668.22</v>
      </c>
      <c r="AF14" s="210">
        <v>4</v>
      </c>
      <c r="AG14" s="21"/>
      <c r="AH14" s="19">
        <v>125</v>
      </c>
      <c r="AI14" s="19">
        <v>133</v>
      </c>
      <c r="AJ14" s="20"/>
      <c r="AK14" s="20"/>
      <c r="AL14" s="285">
        <f>SUM(AG14:AK15)</f>
        <v>655.53</v>
      </c>
      <c r="AM14" s="226">
        <v>3</v>
      </c>
    </row>
    <row r="15" spans="1:40" ht="18" customHeight="1">
      <c r="A15" s="3"/>
      <c r="B15" s="155">
        <v>10</v>
      </c>
      <c r="C15" s="27"/>
      <c r="D15" s="43"/>
      <c r="E15" s="39"/>
      <c r="F15" s="40"/>
      <c r="G15" s="131"/>
      <c r="H15" s="131"/>
      <c r="I15" s="39"/>
      <c r="J15" s="39"/>
      <c r="K15" s="39"/>
      <c r="L15" s="39"/>
      <c r="M15" s="139"/>
      <c r="N15" s="3"/>
      <c r="O15" s="212"/>
      <c r="P15" s="251"/>
      <c r="Q15" s="258"/>
      <c r="R15" s="196"/>
      <c r="S15" s="24" t="s">
        <v>83</v>
      </c>
      <c r="T15" s="325"/>
      <c r="U15" s="325"/>
      <c r="V15" s="206"/>
      <c r="W15" s="290"/>
      <c r="X15" s="21"/>
      <c r="Y15" s="205"/>
      <c r="Z15" s="21"/>
      <c r="AA15" s="19">
        <v>135</v>
      </c>
      <c r="AB15" s="19">
        <v>136</v>
      </c>
      <c r="AC15" s="20"/>
      <c r="AD15" s="20"/>
      <c r="AE15" s="201"/>
      <c r="AF15" s="210"/>
      <c r="AG15" s="18">
        <v>133</v>
      </c>
      <c r="AH15" s="20"/>
      <c r="AI15" s="20"/>
      <c r="AJ15" s="19">
        <v>134</v>
      </c>
      <c r="AK15" s="79">
        <v>130.53</v>
      </c>
      <c r="AL15" s="216"/>
      <c r="AM15" s="226"/>
      <c r="AN15" s="85"/>
    </row>
    <row r="16" spans="1:41" ht="18" customHeight="1">
      <c r="A16" s="3"/>
      <c r="B16" s="155">
        <v>11</v>
      </c>
      <c r="C16" s="31"/>
      <c r="D16" s="43"/>
      <c r="E16" s="39">
        <f>SUM(G16:L16)-F16</f>
        <v>0</v>
      </c>
      <c r="F16" s="40">
        <v>0</v>
      </c>
      <c r="G16" s="39"/>
      <c r="H16" s="39"/>
      <c r="I16" s="39"/>
      <c r="J16" s="39"/>
      <c r="K16" s="39"/>
      <c r="L16" s="39"/>
      <c r="M16" s="139"/>
      <c r="N16" s="3"/>
      <c r="O16" s="303">
        <v>5</v>
      </c>
      <c r="P16" s="251">
        <v>8</v>
      </c>
      <c r="Q16" s="304">
        <f>AE16+AL16</f>
        <v>1310.3899999999999</v>
      </c>
      <c r="R16" s="198" t="s">
        <v>85</v>
      </c>
      <c r="S16" s="78" t="s">
        <v>87</v>
      </c>
      <c r="T16" s="208" t="s">
        <v>114</v>
      </c>
      <c r="U16" s="208" t="s">
        <v>81</v>
      </c>
      <c r="V16" s="206">
        <v>53</v>
      </c>
      <c r="W16" s="290">
        <v>4.25</v>
      </c>
      <c r="X16" s="22">
        <v>7.823</v>
      </c>
      <c r="Y16" s="207">
        <v>4</v>
      </c>
      <c r="Z16" s="21"/>
      <c r="AA16" s="20"/>
      <c r="AB16" s="20"/>
      <c r="AC16" s="20"/>
      <c r="AD16" s="19">
        <v>129</v>
      </c>
      <c r="AE16" s="201">
        <f>SUM(Z16:AD18)</f>
        <v>653</v>
      </c>
      <c r="AF16" s="205">
        <v>4</v>
      </c>
      <c r="AG16" s="69"/>
      <c r="AH16" s="20"/>
      <c r="AI16" s="20"/>
      <c r="AJ16" s="79">
        <v>132</v>
      </c>
      <c r="AK16" s="79">
        <v>127</v>
      </c>
      <c r="AL16" s="201">
        <f>SUM(AG16:AK18)</f>
        <v>657.39</v>
      </c>
      <c r="AM16" s="205">
        <v>6</v>
      </c>
      <c r="AN16" s="352"/>
      <c r="AO16" s="85"/>
    </row>
    <row r="17" spans="1:41" ht="18" customHeight="1">
      <c r="A17" s="3"/>
      <c r="B17" s="155"/>
      <c r="C17" s="103"/>
      <c r="D17" s="44"/>
      <c r="E17" s="39"/>
      <c r="F17" s="40"/>
      <c r="G17" s="39"/>
      <c r="H17" s="39"/>
      <c r="I17" s="39"/>
      <c r="J17" s="39"/>
      <c r="K17" s="39"/>
      <c r="L17" s="39"/>
      <c r="M17" s="139"/>
      <c r="N17" s="3"/>
      <c r="O17" s="303"/>
      <c r="P17" s="251"/>
      <c r="Q17" s="316"/>
      <c r="R17" s="198"/>
      <c r="S17" s="78" t="s">
        <v>88</v>
      </c>
      <c r="T17" s="319"/>
      <c r="U17" s="319"/>
      <c r="V17" s="206"/>
      <c r="W17" s="290"/>
      <c r="X17" s="21"/>
      <c r="Y17" s="207"/>
      <c r="Z17" s="19">
        <v>132</v>
      </c>
      <c r="AA17" s="19">
        <v>133</v>
      </c>
      <c r="AB17" s="20"/>
      <c r="AC17" s="20"/>
      <c r="AD17" s="20"/>
      <c r="AE17" s="201"/>
      <c r="AF17" s="205"/>
      <c r="AG17" s="19">
        <v>133</v>
      </c>
      <c r="AH17" s="19">
        <v>134</v>
      </c>
      <c r="AI17" s="20"/>
      <c r="AJ17" s="20"/>
      <c r="AK17" s="20"/>
      <c r="AL17" s="201"/>
      <c r="AM17" s="205"/>
      <c r="AN17" s="353"/>
      <c r="AO17" s="85"/>
    </row>
    <row r="18" spans="1:41" ht="18" customHeight="1" thickBot="1">
      <c r="A18" s="3"/>
      <c r="B18" s="169"/>
      <c r="C18" s="168"/>
      <c r="D18" s="170" t="s">
        <v>25</v>
      </c>
      <c r="E18" s="167">
        <f>SUM(E5:E17)</f>
        <v>303</v>
      </c>
      <c r="F18" s="171"/>
      <c r="G18" s="171"/>
      <c r="H18" s="171"/>
      <c r="I18" s="172" t="s">
        <v>26</v>
      </c>
      <c r="J18" s="173" t="s">
        <v>27</v>
      </c>
      <c r="K18" s="174" t="s">
        <v>28</v>
      </c>
      <c r="L18" s="168" t="s">
        <v>29</v>
      </c>
      <c r="M18" s="175"/>
      <c r="N18" s="3"/>
      <c r="O18" s="303"/>
      <c r="P18" s="251"/>
      <c r="Q18" s="299"/>
      <c r="R18" s="196"/>
      <c r="S18" s="24" t="s">
        <v>98</v>
      </c>
      <c r="T18" s="209"/>
      <c r="U18" s="209"/>
      <c r="V18" s="206"/>
      <c r="W18" s="290"/>
      <c r="X18" s="21"/>
      <c r="Y18" s="207"/>
      <c r="Z18" s="21"/>
      <c r="AA18" s="20"/>
      <c r="AB18" s="19">
        <v>130</v>
      </c>
      <c r="AC18" s="19">
        <v>129</v>
      </c>
      <c r="AD18" s="20"/>
      <c r="AE18" s="201"/>
      <c r="AF18" s="205"/>
      <c r="AG18" s="69"/>
      <c r="AH18" s="20"/>
      <c r="AI18" s="79">
        <v>131.39</v>
      </c>
      <c r="AJ18" s="20"/>
      <c r="AK18" s="20"/>
      <c r="AL18" s="201"/>
      <c r="AM18" s="205"/>
      <c r="AN18" s="354"/>
      <c r="AO18" s="85"/>
    </row>
    <row r="19" spans="1:41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03">
        <v>6</v>
      </c>
      <c r="P19" s="251">
        <v>6</v>
      </c>
      <c r="Q19" s="304">
        <f>AE19+AL19</f>
        <v>1298.91</v>
      </c>
      <c r="R19" s="198" t="s">
        <v>66</v>
      </c>
      <c r="S19" s="78" t="s">
        <v>120</v>
      </c>
      <c r="T19" s="208" t="s">
        <v>102</v>
      </c>
      <c r="U19" s="208" t="s">
        <v>80</v>
      </c>
      <c r="V19" s="206">
        <v>55</v>
      </c>
      <c r="W19" s="290">
        <v>6</v>
      </c>
      <c r="X19" s="22">
        <v>7.885</v>
      </c>
      <c r="Y19" s="207">
        <v>5</v>
      </c>
      <c r="Z19" s="21"/>
      <c r="AA19" s="20"/>
      <c r="AB19" s="19">
        <v>132</v>
      </c>
      <c r="AC19" s="19">
        <v>127</v>
      </c>
      <c r="AD19" s="20"/>
      <c r="AE19" s="201">
        <f>SUM(Z19:AD21)</f>
        <v>649.95</v>
      </c>
      <c r="AF19" s="205">
        <v>4</v>
      </c>
      <c r="AG19" s="69"/>
      <c r="AH19" s="20"/>
      <c r="AI19" s="19">
        <v>134</v>
      </c>
      <c r="AJ19" s="20"/>
      <c r="AK19" s="20"/>
      <c r="AL19" s="201">
        <f>SUM(AG19:AK21)</f>
        <v>648.96</v>
      </c>
      <c r="AM19" s="205">
        <v>6</v>
      </c>
      <c r="AN19" s="108"/>
      <c r="AO19" s="85"/>
    </row>
    <row r="20" spans="1:40" ht="18.75" customHeight="1" thickBot="1">
      <c r="A20" s="3"/>
      <c r="B20" s="236" t="s">
        <v>64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3"/>
      <c r="N20" s="3"/>
      <c r="O20" s="303"/>
      <c r="P20" s="251"/>
      <c r="Q20" s="316"/>
      <c r="R20" s="198"/>
      <c r="S20" s="111" t="s">
        <v>76</v>
      </c>
      <c r="T20" s="319"/>
      <c r="U20" s="319"/>
      <c r="V20" s="206"/>
      <c r="W20" s="290"/>
      <c r="X20" s="21"/>
      <c r="Y20" s="207"/>
      <c r="Z20" s="79">
        <v>131.95</v>
      </c>
      <c r="AA20" s="19">
        <v>133</v>
      </c>
      <c r="AB20" s="20"/>
      <c r="AC20" s="20"/>
      <c r="AD20" s="20"/>
      <c r="AE20" s="201"/>
      <c r="AF20" s="205"/>
      <c r="AG20" s="104">
        <v>133</v>
      </c>
      <c r="AH20" s="19">
        <v>135</v>
      </c>
      <c r="AI20" s="20"/>
      <c r="AJ20" s="20"/>
      <c r="AK20" s="20"/>
      <c r="AL20" s="201"/>
      <c r="AM20" s="205"/>
      <c r="AN20" s="85"/>
    </row>
    <row r="21" spans="1:39" ht="18.75" customHeight="1">
      <c r="A21" s="3"/>
      <c r="B21" s="237" t="s">
        <v>1</v>
      </c>
      <c r="C21" s="238"/>
      <c r="D21" s="241" t="s">
        <v>7</v>
      </c>
      <c r="E21" s="243" t="s">
        <v>30</v>
      </c>
      <c r="F21" s="245" t="s">
        <v>31</v>
      </c>
      <c r="G21" s="243" t="s">
        <v>32</v>
      </c>
      <c r="H21" s="243"/>
      <c r="I21" s="243"/>
      <c r="J21" s="243"/>
      <c r="K21" s="243"/>
      <c r="L21" s="247"/>
      <c r="M21" s="3"/>
      <c r="N21" s="3"/>
      <c r="O21" s="303"/>
      <c r="P21" s="251"/>
      <c r="Q21" s="299"/>
      <c r="R21" s="196"/>
      <c r="S21" s="78" t="s">
        <v>94</v>
      </c>
      <c r="T21" s="209"/>
      <c r="U21" s="209"/>
      <c r="V21" s="206"/>
      <c r="W21" s="290"/>
      <c r="X21" s="21"/>
      <c r="Y21" s="207"/>
      <c r="Z21" s="21"/>
      <c r="AA21" s="20"/>
      <c r="AB21" s="20"/>
      <c r="AC21" s="20"/>
      <c r="AD21" s="19">
        <v>126</v>
      </c>
      <c r="AE21" s="201"/>
      <c r="AF21" s="205"/>
      <c r="AG21" s="69"/>
      <c r="AH21" s="20"/>
      <c r="AI21" s="20"/>
      <c r="AJ21" s="19">
        <v>119</v>
      </c>
      <c r="AK21" s="79">
        <v>127.96</v>
      </c>
      <c r="AL21" s="201"/>
      <c r="AM21" s="205"/>
    </row>
    <row r="22" spans="1:39" ht="19.5" customHeight="1">
      <c r="A22" s="3"/>
      <c r="B22" s="239"/>
      <c r="C22" s="240"/>
      <c r="D22" s="242"/>
      <c r="E22" s="244"/>
      <c r="F22" s="246"/>
      <c r="G22" s="137" t="s">
        <v>66</v>
      </c>
      <c r="H22" s="33" t="s">
        <v>33</v>
      </c>
      <c r="I22" s="135" t="s">
        <v>62</v>
      </c>
      <c r="J22" s="132" t="s">
        <v>59</v>
      </c>
      <c r="K22" s="34" t="s">
        <v>34</v>
      </c>
      <c r="L22" s="163" t="s">
        <v>21</v>
      </c>
      <c r="M22" s="3"/>
      <c r="N22" s="3"/>
      <c r="O22" s="212">
        <v>7</v>
      </c>
      <c r="P22" s="251">
        <v>4</v>
      </c>
      <c r="Q22" s="348">
        <f>AE22+AL22-100</f>
        <v>1108.89</v>
      </c>
      <c r="R22" s="196" t="s">
        <v>86</v>
      </c>
      <c r="S22" s="78" t="s">
        <v>89</v>
      </c>
      <c r="T22" s="208" t="s">
        <v>39</v>
      </c>
      <c r="U22" s="195" t="s">
        <v>81</v>
      </c>
      <c r="V22" s="206" t="s">
        <v>121</v>
      </c>
      <c r="W22" s="290">
        <v>3.5</v>
      </c>
      <c r="X22" s="21"/>
      <c r="Y22" s="205">
        <v>7</v>
      </c>
      <c r="Z22" s="104">
        <v>96</v>
      </c>
      <c r="AA22" s="20"/>
      <c r="AB22" s="20"/>
      <c r="AC22" s="19">
        <v>127</v>
      </c>
      <c r="AD22" s="79">
        <v>118.92</v>
      </c>
      <c r="AE22" s="285">
        <f>SUM(Z22:AD23)</f>
        <v>587.9200000000001</v>
      </c>
      <c r="AF22" s="210">
        <v>7</v>
      </c>
      <c r="AG22" s="104">
        <v>124</v>
      </c>
      <c r="AH22" s="20"/>
      <c r="AI22" s="20"/>
      <c r="AJ22" s="20"/>
      <c r="AK22" s="19">
        <v>119.97</v>
      </c>
      <c r="AL22" s="201">
        <f>SUM(AG22:AK23)</f>
        <v>620.97</v>
      </c>
      <c r="AM22" s="210">
        <v>7</v>
      </c>
    </row>
    <row r="23" spans="1:39" ht="19.5" customHeight="1" thickBot="1">
      <c r="A23" s="3"/>
      <c r="B23" s="239"/>
      <c r="C23" s="240"/>
      <c r="D23" s="242"/>
      <c r="E23" s="244"/>
      <c r="F23" s="246"/>
      <c r="G23" s="36" t="s">
        <v>68</v>
      </c>
      <c r="H23" s="36" t="s">
        <v>70</v>
      </c>
      <c r="I23" s="36" t="s">
        <v>71</v>
      </c>
      <c r="J23" s="36" t="s">
        <v>73</v>
      </c>
      <c r="K23" s="36" t="s">
        <v>74</v>
      </c>
      <c r="L23" s="164" t="s">
        <v>75</v>
      </c>
      <c r="M23" s="3"/>
      <c r="N23" s="3"/>
      <c r="O23" s="257"/>
      <c r="P23" s="233"/>
      <c r="Q23" s="350"/>
      <c r="R23" s="260"/>
      <c r="S23" s="133" t="s">
        <v>97</v>
      </c>
      <c r="T23" s="342"/>
      <c r="U23" s="225"/>
      <c r="V23" s="253"/>
      <c r="W23" s="344"/>
      <c r="X23" s="185">
        <v>8.189</v>
      </c>
      <c r="Y23" s="355"/>
      <c r="Z23" s="82"/>
      <c r="AA23" s="84">
        <v>121</v>
      </c>
      <c r="AB23" s="84">
        <v>125</v>
      </c>
      <c r="AC23" s="115"/>
      <c r="AD23" s="115"/>
      <c r="AE23" s="351"/>
      <c r="AF23" s="224"/>
      <c r="AG23" s="82"/>
      <c r="AH23" s="84">
        <v>127</v>
      </c>
      <c r="AI23" s="84">
        <v>128</v>
      </c>
      <c r="AJ23" s="84">
        <v>122</v>
      </c>
      <c r="AK23" s="115"/>
      <c r="AL23" s="217"/>
      <c r="AM23" s="224"/>
    </row>
    <row r="24" spans="1:39" ht="18" customHeight="1">
      <c r="A24" s="3"/>
      <c r="B24" s="154">
        <v>1</v>
      </c>
      <c r="C24" s="26" t="s">
        <v>28</v>
      </c>
      <c r="D24" s="38" t="s">
        <v>38</v>
      </c>
      <c r="E24" s="39">
        <f aca="true" t="shared" si="1" ref="E24:E45">SUM(G24:L24)</f>
        <v>60</v>
      </c>
      <c r="F24" s="40"/>
      <c r="G24" s="39"/>
      <c r="H24" s="126">
        <v>20</v>
      </c>
      <c r="I24" s="126">
        <v>20</v>
      </c>
      <c r="J24" s="126">
        <v>20</v>
      </c>
      <c r="K24" s="39"/>
      <c r="L24" s="16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8" customHeight="1">
      <c r="A25" s="3"/>
      <c r="B25" s="154">
        <v>1</v>
      </c>
      <c r="C25" s="26" t="s">
        <v>28</v>
      </c>
      <c r="D25" s="38" t="s">
        <v>37</v>
      </c>
      <c r="E25" s="39">
        <f t="shared" si="1"/>
        <v>60</v>
      </c>
      <c r="F25" s="40"/>
      <c r="G25" s="39"/>
      <c r="H25" s="126">
        <v>20</v>
      </c>
      <c r="I25" s="126">
        <v>20</v>
      </c>
      <c r="J25" s="126">
        <v>20</v>
      </c>
      <c r="K25" s="39"/>
      <c r="L25" s="16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2"/>
      <c r="AA25" s="85"/>
      <c r="AB25" s="85"/>
      <c r="AC25" s="85"/>
      <c r="AD25" s="85"/>
      <c r="AE25" s="85"/>
      <c r="AF25" s="86"/>
      <c r="AG25" s="86"/>
      <c r="AH25" s="86"/>
      <c r="AI25" s="86"/>
      <c r="AJ25" s="86"/>
      <c r="AK25" s="86"/>
      <c r="AL25" s="2"/>
      <c r="AM25" s="2"/>
    </row>
    <row r="26" spans="1:39" ht="18" customHeight="1">
      <c r="A26" s="3"/>
      <c r="B26" s="154">
        <v>2</v>
      </c>
      <c r="C26" s="26" t="s">
        <v>28</v>
      </c>
      <c r="D26" s="38" t="s">
        <v>17</v>
      </c>
      <c r="E26" s="39">
        <f t="shared" si="1"/>
        <v>51</v>
      </c>
      <c r="F26" s="40"/>
      <c r="G26" s="146">
        <v>16</v>
      </c>
      <c r="H26" s="39">
        <v>6</v>
      </c>
      <c r="I26" s="41">
        <v>13</v>
      </c>
      <c r="J26" s="146">
        <v>16</v>
      </c>
      <c r="K26" s="39"/>
      <c r="L26" s="165"/>
      <c r="M26" s="3"/>
      <c r="N26" s="3"/>
      <c r="O26" s="3"/>
      <c r="P26" s="3"/>
      <c r="Q26" s="87" t="s">
        <v>12</v>
      </c>
      <c r="R26" s="70"/>
      <c r="S26" s="70"/>
      <c r="T26" s="3"/>
      <c r="U26" s="97" t="s">
        <v>24</v>
      </c>
      <c r="V26" s="88"/>
      <c r="W26" s="88"/>
      <c r="X26" s="88"/>
      <c r="Y26" s="3"/>
      <c r="Z26" s="2"/>
      <c r="AA26" s="85"/>
      <c r="AB26" s="85"/>
      <c r="AC26" s="85"/>
      <c r="AD26" s="85"/>
      <c r="AE26" s="85"/>
      <c r="AF26" s="89"/>
      <c r="AG26" s="89"/>
      <c r="AH26" s="89"/>
      <c r="AI26" s="89"/>
      <c r="AJ26" s="89"/>
      <c r="AK26" s="89"/>
      <c r="AL26" s="2"/>
      <c r="AM26" s="2"/>
    </row>
    <row r="27" spans="1:39" ht="18" customHeight="1">
      <c r="A27" s="3"/>
      <c r="B27" s="154">
        <v>3</v>
      </c>
      <c r="C27" s="26" t="s">
        <v>28</v>
      </c>
      <c r="D27" s="38" t="s">
        <v>3</v>
      </c>
      <c r="E27" s="39">
        <f t="shared" si="1"/>
        <v>46</v>
      </c>
      <c r="F27" s="40"/>
      <c r="G27" s="41">
        <v>13</v>
      </c>
      <c r="H27" s="39">
        <v>10</v>
      </c>
      <c r="I27" s="39">
        <v>10</v>
      </c>
      <c r="J27" s="41">
        <v>13</v>
      </c>
      <c r="K27" s="39"/>
      <c r="L27" s="165"/>
      <c r="M27" s="3"/>
      <c r="N27" s="3"/>
      <c r="O27" s="3"/>
      <c r="P27" s="3"/>
      <c r="Q27" s="90" t="s">
        <v>20</v>
      </c>
      <c r="R27" s="71"/>
      <c r="S27" s="71"/>
      <c r="T27" s="3"/>
      <c r="U27" s="97" t="s">
        <v>14</v>
      </c>
      <c r="V27" s="88"/>
      <c r="W27" s="88"/>
      <c r="X27" s="88"/>
      <c r="Y27" s="3"/>
      <c r="Z27" s="2"/>
      <c r="AA27" s="85"/>
      <c r="AB27" s="85"/>
      <c r="AC27" s="85"/>
      <c r="AD27" s="85"/>
      <c r="AE27" s="85"/>
      <c r="AF27" s="89"/>
      <c r="AG27" s="89"/>
      <c r="AH27" s="89"/>
      <c r="AI27" s="89"/>
      <c r="AJ27" s="89"/>
      <c r="AK27" s="89"/>
      <c r="AL27" s="2"/>
      <c r="AM27" s="2"/>
    </row>
    <row r="28" spans="1:39" ht="18" customHeight="1">
      <c r="A28" s="3"/>
      <c r="B28" s="154">
        <v>3</v>
      </c>
      <c r="C28" s="26" t="s">
        <v>28</v>
      </c>
      <c r="D28" s="38" t="s">
        <v>44</v>
      </c>
      <c r="E28" s="39">
        <f t="shared" si="1"/>
        <v>46</v>
      </c>
      <c r="F28" s="40"/>
      <c r="G28" s="41">
        <v>13</v>
      </c>
      <c r="H28" s="39">
        <v>10</v>
      </c>
      <c r="I28" s="39">
        <v>10</v>
      </c>
      <c r="J28" s="41">
        <v>13</v>
      </c>
      <c r="K28" s="39"/>
      <c r="L28" s="165"/>
      <c r="M28" s="3"/>
      <c r="N28" s="3"/>
      <c r="O28" s="3"/>
      <c r="P28" s="3"/>
      <c r="Q28" s="90" t="s">
        <v>38</v>
      </c>
      <c r="R28" s="71"/>
      <c r="S28" s="71"/>
      <c r="T28" s="3"/>
      <c r="U28" s="97" t="s">
        <v>19</v>
      </c>
      <c r="V28" s="88"/>
      <c r="W28" s="88"/>
      <c r="X28" s="88"/>
      <c r="Y28" s="3"/>
      <c r="Z28" s="2"/>
      <c r="AA28" s="85"/>
      <c r="AB28" s="85"/>
      <c r="AC28" s="85"/>
      <c r="AD28" s="85"/>
      <c r="AE28" s="85"/>
      <c r="AF28" s="89"/>
      <c r="AG28" s="89"/>
      <c r="AH28" s="89"/>
      <c r="AI28" s="89"/>
      <c r="AJ28" s="89"/>
      <c r="AK28" s="89"/>
      <c r="AL28" s="2"/>
      <c r="AM28" s="2"/>
    </row>
    <row r="29" spans="1:39" ht="18" customHeight="1">
      <c r="A29" s="3"/>
      <c r="B29" s="154">
        <v>4</v>
      </c>
      <c r="C29" s="26" t="s">
        <v>28</v>
      </c>
      <c r="D29" s="38" t="s">
        <v>2</v>
      </c>
      <c r="E29" s="39">
        <f t="shared" si="1"/>
        <v>42</v>
      </c>
      <c r="F29" s="40"/>
      <c r="G29" s="39">
        <v>10</v>
      </c>
      <c r="H29" s="146">
        <v>16</v>
      </c>
      <c r="I29" s="39">
        <v>6</v>
      </c>
      <c r="J29" s="39">
        <v>10</v>
      </c>
      <c r="K29" s="39"/>
      <c r="L29" s="165"/>
      <c r="M29" s="3"/>
      <c r="N29" s="3"/>
      <c r="O29" s="3"/>
      <c r="P29" s="3"/>
      <c r="Q29" s="3"/>
      <c r="R29" s="3"/>
      <c r="S29" s="3"/>
      <c r="T29" s="3"/>
      <c r="U29" s="97" t="s">
        <v>60</v>
      </c>
      <c r="V29" s="88"/>
      <c r="W29" s="88"/>
      <c r="X29" s="88"/>
      <c r="Y29" s="3"/>
      <c r="Z29" s="2"/>
      <c r="AA29" s="85"/>
      <c r="AB29" s="85"/>
      <c r="AC29" s="85"/>
      <c r="AD29" s="85"/>
      <c r="AE29" s="85"/>
      <c r="AF29" s="89"/>
      <c r="AG29" s="89"/>
      <c r="AH29" s="89"/>
      <c r="AI29" s="89"/>
      <c r="AJ29" s="89"/>
      <c r="AK29" s="89"/>
      <c r="AL29" s="2"/>
      <c r="AM29" s="2"/>
    </row>
    <row r="30" spans="1:39" ht="18" customHeight="1">
      <c r="A30" s="3"/>
      <c r="B30" s="154">
        <v>4</v>
      </c>
      <c r="C30" s="26" t="s">
        <v>28</v>
      </c>
      <c r="D30" s="38" t="s">
        <v>83</v>
      </c>
      <c r="E30" s="39">
        <f t="shared" si="1"/>
        <v>42</v>
      </c>
      <c r="F30" s="40"/>
      <c r="G30" s="39">
        <v>10</v>
      </c>
      <c r="H30" s="146">
        <v>16</v>
      </c>
      <c r="I30" s="39">
        <v>6</v>
      </c>
      <c r="J30" s="39">
        <v>10</v>
      </c>
      <c r="K30" s="39"/>
      <c r="L30" s="165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2"/>
      <c r="AA30" s="85"/>
      <c r="AB30" s="85"/>
      <c r="AC30" s="85"/>
      <c r="AD30" s="85"/>
      <c r="AE30" s="85"/>
      <c r="AF30" s="89"/>
      <c r="AG30" s="89"/>
      <c r="AH30" s="89"/>
      <c r="AI30" s="89"/>
      <c r="AJ30" s="89"/>
      <c r="AK30" s="89"/>
      <c r="AL30" s="2"/>
      <c r="AM30" s="45"/>
    </row>
    <row r="31" spans="1:42" ht="18" customHeight="1">
      <c r="A31" s="3"/>
      <c r="B31" s="154">
        <v>5</v>
      </c>
      <c r="C31" s="152" t="s">
        <v>48</v>
      </c>
      <c r="D31" s="38" t="s">
        <v>87</v>
      </c>
      <c r="E31" s="39">
        <f t="shared" si="1"/>
        <v>28</v>
      </c>
      <c r="F31" s="40"/>
      <c r="G31" s="39">
        <v>8</v>
      </c>
      <c r="H31" s="39">
        <v>8</v>
      </c>
      <c r="I31" s="39">
        <v>4</v>
      </c>
      <c r="J31" s="39">
        <v>8</v>
      </c>
      <c r="K31" s="39"/>
      <c r="L31" s="165"/>
      <c r="M31" s="3"/>
      <c r="N31" s="3"/>
      <c r="O31" s="48"/>
      <c r="P31" s="48"/>
      <c r="Q31" s="48"/>
      <c r="R31" s="61"/>
      <c r="S31" s="61"/>
      <c r="T31" s="61"/>
      <c r="U31" s="56"/>
      <c r="V31" s="57"/>
      <c r="W31" s="58"/>
      <c r="X31" s="56"/>
      <c r="Y31" s="56"/>
      <c r="Z31" s="5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45"/>
      <c r="AM31" s="45"/>
      <c r="AN31" s="128"/>
      <c r="AP31" s="128"/>
    </row>
    <row r="32" spans="1:40" ht="18" customHeight="1">
      <c r="A32" s="3"/>
      <c r="B32" s="154">
        <v>5</v>
      </c>
      <c r="C32" s="152" t="s">
        <v>48</v>
      </c>
      <c r="D32" s="38" t="s">
        <v>88</v>
      </c>
      <c r="E32" s="39">
        <f t="shared" si="1"/>
        <v>28</v>
      </c>
      <c r="F32" s="40"/>
      <c r="G32" s="39">
        <v>8</v>
      </c>
      <c r="H32" s="39">
        <v>8</v>
      </c>
      <c r="I32" s="39">
        <v>4</v>
      </c>
      <c r="J32" s="39">
        <v>8</v>
      </c>
      <c r="K32" s="39"/>
      <c r="L32" s="165"/>
      <c r="M32" s="3"/>
      <c r="N32" s="3"/>
      <c r="O32" s="48"/>
      <c r="P32" s="48"/>
      <c r="Q32" s="48"/>
      <c r="R32" s="61"/>
      <c r="S32" s="61"/>
      <c r="T32" s="61"/>
      <c r="U32" s="56"/>
      <c r="V32" s="57"/>
      <c r="W32" s="58"/>
      <c r="X32" s="56"/>
      <c r="Y32" s="56"/>
      <c r="Z32" s="59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89"/>
    </row>
    <row r="33" spans="1:40" ht="18" customHeight="1">
      <c r="A33" s="3"/>
      <c r="B33" s="154">
        <v>6</v>
      </c>
      <c r="C33" s="152" t="s">
        <v>46</v>
      </c>
      <c r="D33" s="38" t="s">
        <v>76</v>
      </c>
      <c r="E33" s="39">
        <f t="shared" si="1"/>
        <v>27</v>
      </c>
      <c r="F33" s="40"/>
      <c r="G33" s="41">
        <v>13</v>
      </c>
      <c r="H33" s="39"/>
      <c r="I33" s="39">
        <v>8</v>
      </c>
      <c r="J33" s="39">
        <v>6</v>
      </c>
      <c r="K33" s="39"/>
      <c r="L33" s="165"/>
      <c r="M33" s="3"/>
      <c r="N33" s="3"/>
      <c r="O33" s="48"/>
      <c r="P33" s="48"/>
      <c r="Q33" s="48"/>
      <c r="R33" s="61"/>
      <c r="S33" s="48"/>
      <c r="T33" s="61"/>
      <c r="U33" s="56"/>
      <c r="V33" s="57"/>
      <c r="W33" s="58"/>
      <c r="X33" s="108"/>
      <c r="Y33" s="56"/>
      <c r="Z33" s="93"/>
      <c r="AA33" s="93"/>
      <c r="AB33" s="129"/>
      <c r="AC33" s="93"/>
      <c r="AD33" s="94"/>
      <c r="AE33" s="323"/>
      <c r="AF33" s="322"/>
      <c r="AG33" s="93"/>
      <c r="AH33" s="93"/>
      <c r="AI33" s="93"/>
      <c r="AJ33" s="93"/>
      <c r="AK33" s="93"/>
      <c r="AL33" s="323"/>
      <c r="AM33" s="322"/>
      <c r="AN33" s="89"/>
    </row>
    <row r="34" spans="1:40" ht="18" customHeight="1">
      <c r="A34" s="3"/>
      <c r="B34" s="155">
        <v>7</v>
      </c>
      <c r="C34" s="150" t="s">
        <v>50</v>
      </c>
      <c r="D34" s="147" t="s">
        <v>95</v>
      </c>
      <c r="E34" s="39">
        <f t="shared" si="1"/>
        <v>26</v>
      </c>
      <c r="F34" s="40"/>
      <c r="G34" s="126">
        <v>20</v>
      </c>
      <c r="H34" s="39">
        <v>6</v>
      </c>
      <c r="I34" s="134"/>
      <c r="J34" s="39"/>
      <c r="K34" s="39"/>
      <c r="L34" s="165"/>
      <c r="M34" s="3"/>
      <c r="N34" s="3"/>
      <c r="O34" s="48"/>
      <c r="P34" s="48"/>
      <c r="Q34" s="48"/>
      <c r="R34" s="61"/>
      <c r="S34" s="99"/>
      <c r="T34" s="61"/>
      <c r="U34" s="56"/>
      <c r="V34" s="57"/>
      <c r="W34" s="58"/>
      <c r="X34" s="93"/>
      <c r="Y34" s="56"/>
      <c r="Z34" s="93"/>
      <c r="AA34" s="93"/>
      <c r="AB34" s="93"/>
      <c r="AC34" s="93"/>
      <c r="AD34" s="93"/>
      <c r="AE34" s="323"/>
      <c r="AF34" s="322"/>
      <c r="AG34" s="93"/>
      <c r="AH34" s="94"/>
      <c r="AI34" s="129"/>
      <c r="AJ34" s="93"/>
      <c r="AK34" s="93"/>
      <c r="AL34" s="323"/>
      <c r="AM34" s="322"/>
      <c r="AN34" s="89"/>
    </row>
    <row r="35" spans="1:40" ht="18" customHeight="1">
      <c r="A35" s="3"/>
      <c r="B35" s="155">
        <v>7</v>
      </c>
      <c r="C35" s="150" t="s">
        <v>47</v>
      </c>
      <c r="D35" s="38" t="s">
        <v>89</v>
      </c>
      <c r="E35" s="39">
        <f t="shared" si="1"/>
        <v>26</v>
      </c>
      <c r="F35" s="40"/>
      <c r="G35" s="39">
        <v>6</v>
      </c>
      <c r="H35" s="41">
        <v>13</v>
      </c>
      <c r="I35" s="39">
        <v>3</v>
      </c>
      <c r="J35" s="39">
        <v>4</v>
      </c>
      <c r="K35" s="39"/>
      <c r="L35" s="165"/>
      <c r="M35" s="3"/>
      <c r="N35" s="3"/>
      <c r="O35" s="48"/>
      <c r="P35" s="48"/>
      <c r="Q35" s="48"/>
      <c r="R35" s="61"/>
      <c r="S35" s="48"/>
      <c r="T35" s="61"/>
      <c r="U35" s="56"/>
      <c r="V35" s="57"/>
      <c r="W35" s="58"/>
      <c r="X35" s="108"/>
      <c r="Y35" s="56"/>
      <c r="Z35" s="93"/>
      <c r="AA35" s="93"/>
      <c r="AB35" s="93"/>
      <c r="AC35" s="93"/>
      <c r="AD35" s="94"/>
      <c r="AE35" s="323"/>
      <c r="AF35" s="322"/>
      <c r="AG35" s="93"/>
      <c r="AH35" s="93"/>
      <c r="AI35" s="93"/>
      <c r="AJ35" s="93"/>
      <c r="AK35" s="93"/>
      <c r="AL35" s="323"/>
      <c r="AM35" s="322"/>
      <c r="AN35" s="89"/>
    </row>
    <row r="36" spans="1:40" ht="18" customHeight="1">
      <c r="A36" s="3"/>
      <c r="B36" s="154">
        <v>7</v>
      </c>
      <c r="C36" s="152" t="s">
        <v>46</v>
      </c>
      <c r="D36" s="147" t="s">
        <v>94</v>
      </c>
      <c r="E36" s="39">
        <f t="shared" si="1"/>
        <v>26</v>
      </c>
      <c r="F36" s="40"/>
      <c r="G36" s="126">
        <v>20</v>
      </c>
      <c r="H36" s="134"/>
      <c r="I36" s="39"/>
      <c r="J36" s="39">
        <v>6</v>
      </c>
      <c r="K36" s="39"/>
      <c r="L36" s="176"/>
      <c r="M36" s="3"/>
      <c r="N36" s="3"/>
      <c r="O36" s="48"/>
      <c r="P36" s="48"/>
      <c r="Q36" s="48"/>
      <c r="R36" s="61"/>
      <c r="S36" s="99"/>
      <c r="T36" s="61"/>
      <c r="U36" s="56"/>
      <c r="V36" s="57"/>
      <c r="W36" s="58"/>
      <c r="X36" s="93"/>
      <c r="Y36" s="56"/>
      <c r="Z36" s="93"/>
      <c r="AA36" s="93"/>
      <c r="AB36" s="93"/>
      <c r="AC36" s="93"/>
      <c r="AD36" s="93"/>
      <c r="AE36" s="323"/>
      <c r="AF36" s="322"/>
      <c r="AG36" s="93"/>
      <c r="AH36" s="93"/>
      <c r="AI36" s="93"/>
      <c r="AJ36" s="94"/>
      <c r="AK36" s="93"/>
      <c r="AL36" s="323"/>
      <c r="AM36" s="322"/>
      <c r="AN36" s="89"/>
    </row>
    <row r="37" spans="1:40" ht="18" customHeight="1">
      <c r="A37" s="3"/>
      <c r="B37" s="154">
        <v>8</v>
      </c>
      <c r="C37" s="152" t="s">
        <v>46</v>
      </c>
      <c r="D37" s="114" t="s">
        <v>97</v>
      </c>
      <c r="E37" s="39">
        <f t="shared" si="1"/>
        <v>20</v>
      </c>
      <c r="F37" s="40"/>
      <c r="G37" s="39"/>
      <c r="H37" s="41">
        <v>13</v>
      </c>
      <c r="I37" s="39">
        <v>3</v>
      </c>
      <c r="J37" s="39">
        <v>4</v>
      </c>
      <c r="K37" s="39"/>
      <c r="L37" s="165"/>
      <c r="M37" s="3"/>
      <c r="N37" s="3"/>
      <c r="O37" s="48"/>
      <c r="P37" s="48"/>
      <c r="Q37" s="48"/>
      <c r="R37" s="61"/>
      <c r="S37" s="99"/>
      <c r="T37" s="61"/>
      <c r="U37" s="56"/>
      <c r="V37" s="57"/>
      <c r="W37" s="58"/>
      <c r="X37" s="108"/>
      <c r="Y37" s="56"/>
      <c r="Z37" s="93"/>
      <c r="AA37" s="94"/>
      <c r="AB37" s="93"/>
      <c r="AC37" s="93"/>
      <c r="AD37" s="93"/>
      <c r="AE37" s="323"/>
      <c r="AF37" s="322"/>
      <c r="AG37" s="93"/>
      <c r="AH37" s="93"/>
      <c r="AI37" s="93"/>
      <c r="AJ37" s="93"/>
      <c r="AK37" s="93"/>
      <c r="AL37" s="323"/>
      <c r="AM37" s="322"/>
      <c r="AN37" s="89"/>
    </row>
    <row r="38" spans="1:40" ht="18" customHeight="1">
      <c r="A38" s="3"/>
      <c r="B38" s="154">
        <v>8</v>
      </c>
      <c r="C38" s="152" t="s">
        <v>48</v>
      </c>
      <c r="D38" s="38" t="s">
        <v>98</v>
      </c>
      <c r="E38" s="39">
        <f t="shared" si="1"/>
        <v>20</v>
      </c>
      <c r="F38" s="40"/>
      <c r="G38" s="39"/>
      <c r="H38" s="39">
        <v>8</v>
      </c>
      <c r="I38" s="39">
        <v>4</v>
      </c>
      <c r="J38" s="39">
        <v>8</v>
      </c>
      <c r="K38" s="39"/>
      <c r="L38" s="176"/>
      <c r="M38" s="3"/>
      <c r="N38" s="3"/>
      <c r="O38" s="48"/>
      <c r="P38" s="48"/>
      <c r="Q38" s="48"/>
      <c r="R38" s="61"/>
      <c r="S38" s="99"/>
      <c r="T38" s="61"/>
      <c r="U38" s="56"/>
      <c r="V38" s="57"/>
      <c r="W38" s="58"/>
      <c r="X38" s="93"/>
      <c r="Y38" s="56"/>
      <c r="Z38" s="93"/>
      <c r="AA38" s="93"/>
      <c r="AB38" s="93"/>
      <c r="AC38" s="93"/>
      <c r="AD38" s="93"/>
      <c r="AE38" s="323"/>
      <c r="AF38" s="322"/>
      <c r="AG38" s="93"/>
      <c r="AH38" s="93"/>
      <c r="AI38" s="93"/>
      <c r="AJ38" s="93"/>
      <c r="AK38" s="94"/>
      <c r="AL38" s="323"/>
      <c r="AM38" s="322"/>
      <c r="AN38" s="89"/>
    </row>
    <row r="39" spans="1:40" ht="18" customHeight="1">
      <c r="A39" s="3"/>
      <c r="B39" s="154">
        <v>9</v>
      </c>
      <c r="C39" s="152" t="s">
        <v>46</v>
      </c>
      <c r="D39" s="114" t="s">
        <v>77</v>
      </c>
      <c r="E39" s="39">
        <f t="shared" si="1"/>
        <v>16</v>
      </c>
      <c r="F39" s="40"/>
      <c r="G39" s="146">
        <v>16</v>
      </c>
      <c r="H39" s="131"/>
      <c r="I39" s="39"/>
      <c r="J39" s="39"/>
      <c r="K39" s="39"/>
      <c r="L39" s="176"/>
      <c r="M39" s="3"/>
      <c r="N39" s="3"/>
      <c r="O39" s="48"/>
      <c r="P39" s="48"/>
      <c r="Q39" s="48"/>
      <c r="R39" s="61"/>
      <c r="S39" s="99"/>
      <c r="T39" s="61"/>
      <c r="U39" s="56"/>
      <c r="V39" s="57"/>
      <c r="W39" s="58"/>
      <c r="X39" s="108"/>
      <c r="Y39" s="56"/>
      <c r="Z39" s="93"/>
      <c r="AA39" s="93"/>
      <c r="AB39" s="94"/>
      <c r="AC39" s="94"/>
      <c r="AD39" s="94"/>
      <c r="AE39" s="323"/>
      <c r="AF39" s="324"/>
      <c r="AG39" s="93"/>
      <c r="AH39" s="93"/>
      <c r="AI39" s="93"/>
      <c r="AJ39" s="93"/>
      <c r="AK39" s="93"/>
      <c r="AL39" s="323"/>
      <c r="AM39" s="324"/>
      <c r="AN39" s="89"/>
    </row>
    <row r="40" spans="1:40" ht="18" customHeight="1">
      <c r="A40" s="3"/>
      <c r="B40" s="154">
        <v>9</v>
      </c>
      <c r="C40" s="152" t="s">
        <v>46</v>
      </c>
      <c r="D40" s="38" t="s">
        <v>43</v>
      </c>
      <c r="E40" s="39">
        <f t="shared" si="1"/>
        <v>16</v>
      </c>
      <c r="F40" s="40"/>
      <c r="G40" s="39"/>
      <c r="H40" s="39" t="s">
        <v>106</v>
      </c>
      <c r="I40" s="146">
        <v>16</v>
      </c>
      <c r="J40" s="39"/>
      <c r="K40" s="39"/>
      <c r="L40" s="165"/>
      <c r="M40" s="3"/>
      <c r="N40" s="3"/>
      <c r="O40" s="48"/>
      <c r="P40" s="48"/>
      <c r="Q40" s="48"/>
      <c r="R40" s="61"/>
      <c r="S40" s="99"/>
      <c r="T40" s="61"/>
      <c r="U40" s="56"/>
      <c r="V40" s="57"/>
      <c r="W40" s="58"/>
      <c r="X40" s="93"/>
      <c r="Y40" s="56"/>
      <c r="Z40" s="93"/>
      <c r="AA40" s="93"/>
      <c r="AB40" s="93"/>
      <c r="AC40" s="93"/>
      <c r="AD40" s="93"/>
      <c r="AE40" s="323"/>
      <c r="AF40" s="324"/>
      <c r="AG40" s="93"/>
      <c r="AH40" s="93"/>
      <c r="AI40" s="94"/>
      <c r="AJ40" s="93"/>
      <c r="AK40" s="94"/>
      <c r="AL40" s="323"/>
      <c r="AM40" s="324"/>
      <c r="AN40" s="89"/>
    </row>
    <row r="41" spans="1:40" ht="18" customHeight="1">
      <c r="A41" s="3"/>
      <c r="B41" s="154">
        <v>9</v>
      </c>
      <c r="C41" s="26" t="s">
        <v>28</v>
      </c>
      <c r="D41" s="38" t="s">
        <v>42</v>
      </c>
      <c r="E41" s="39">
        <f t="shared" si="1"/>
        <v>16</v>
      </c>
      <c r="F41" s="40"/>
      <c r="G41" s="39"/>
      <c r="H41" s="39" t="s">
        <v>106</v>
      </c>
      <c r="I41" s="146">
        <v>16</v>
      </c>
      <c r="J41" s="39"/>
      <c r="K41" s="39"/>
      <c r="L41" s="165"/>
      <c r="M41" s="3"/>
      <c r="N41" s="3"/>
      <c r="O41" s="48"/>
      <c r="P41" s="48"/>
      <c r="Q41" s="48"/>
      <c r="R41" s="61"/>
      <c r="S41" s="48"/>
      <c r="T41" s="61"/>
      <c r="U41" s="56"/>
      <c r="V41" s="57"/>
      <c r="W41" s="58"/>
      <c r="X41" s="108"/>
      <c r="Y41" s="56"/>
      <c r="Z41" s="93"/>
      <c r="AA41" s="93"/>
      <c r="AB41" s="94"/>
      <c r="AC41" s="94"/>
      <c r="AD41" s="94"/>
      <c r="AE41" s="323"/>
      <c r="AF41" s="324"/>
      <c r="AG41" s="93"/>
      <c r="AH41" s="93"/>
      <c r="AI41" s="93"/>
      <c r="AJ41" s="93"/>
      <c r="AK41" s="93"/>
      <c r="AL41" s="323"/>
      <c r="AM41" s="324"/>
      <c r="AN41" s="89"/>
    </row>
    <row r="42" spans="1:40" ht="18" customHeight="1">
      <c r="A42" s="3"/>
      <c r="B42" s="154">
        <v>9</v>
      </c>
      <c r="C42" s="31" t="s">
        <v>27</v>
      </c>
      <c r="D42" s="38" t="s">
        <v>113</v>
      </c>
      <c r="E42" s="39">
        <f t="shared" si="1"/>
        <v>16</v>
      </c>
      <c r="F42" s="40"/>
      <c r="G42" s="39"/>
      <c r="H42" s="39"/>
      <c r="I42" s="39"/>
      <c r="J42" s="146">
        <v>16</v>
      </c>
      <c r="K42" s="39"/>
      <c r="L42" s="165"/>
      <c r="M42" s="3"/>
      <c r="N42" s="3"/>
      <c r="O42" s="48"/>
      <c r="P42" s="48"/>
      <c r="Q42" s="48"/>
      <c r="R42" s="61"/>
      <c r="S42" s="48"/>
      <c r="T42" s="61"/>
      <c r="U42" s="56"/>
      <c r="V42" s="57"/>
      <c r="W42" s="58"/>
      <c r="X42" s="93"/>
      <c r="Y42" s="56"/>
      <c r="Z42" s="93"/>
      <c r="AA42" s="93"/>
      <c r="AB42" s="93"/>
      <c r="AC42" s="93"/>
      <c r="AD42" s="93"/>
      <c r="AE42" s="323"/>
      <c r="AF42" s="324"/>
      <c r="AG42" s="94"/>
      <c r="AH42" s="93"/>
      <c r="AI42" s="93"/>
      <c r="AJ42" s="93"/>
      <c r="AK42" s="93"/>
      <c r="AL42" s="323"/>
      <c r="AM42" s="324"/>
      <c r="AN42" s="89"/>
    </row>
    <row r="43" spans="1:40" ht="18" customHeight="1">
      <c r="A43" s="3"/>
      <c r="B43" s="154">
        <v>10</v>
      </c>
      <c r="C43" s="152" t="s">
        <v>61</v>
      </c>
      <c r="D43" s="38" t="s">
        <v>110</v>
      </c>
      <c r="E43" s="39">
        <f t="shared" si="1"/>
        <v>14</v>
      </c>
      <c r="F43" s="40"/>
      <c r="G43" s="39"/>
      <c r="H43" s="39"/>
      <c r="I43" s="39">
        <v>8</v>
      </c>
      <c r="J43" s="39">
        <v>6</v>
      </c>
      <c r="K43" s="39"/>
      <c r="L43" s="165"/>
      <c r="M43" s="3"/>
      <c r="N43" s="3"/>
      <c r="O43" s="48"/>
      <c r="P43" s="48"/>
      <c r="Q43" s="48"/>
      <c r="R43" s="61"/>
      <c r="S43" s="48"/>
      <c r="T43" s="61"/>
      <c r="U43" s="56"/>
      <c r="V43" s="57"/>
      <c r="W43" s="58"/>
      <c r="Y43" s="108"/>
      <c r="Z43" s="94"/>
      <c r="AA43" s="94"/>
      <c r="AB43" s="93"/>
      <c r="AC43" s="93"/>
      <c r="AD43" s="93"/>
      <c r="AE43" s="323"/>
      <c r="AF43" s="324"/>
      <c r="AG43" s="93"/>
      <c r="AH43" s="93"/>
      <c r="AI43" s="93"/>
      <c r="AJ43" s="93"/>
      <c r="AK43" s="93"/>
      <c r="AL43" s="323"/>
      <c r="AM43" s="324"/>
      <c r="AN43" s="89"/>
    </row>
    <row r="44" spans="1:40" ht="18" customHeight="1">
      <c r="A44" s="3"/>
      <c r="B44" s="154">
        <v>11</v>
      </c>
      <c r="C44" s="150" t="s">
        <v>47</v>
      </c>
      <c r="D44" s="38" t="s">
        <v>109</v>
      </c>
      <c r="E44" s="39">
        <f t="shared" si="1"/>
        <v>13</v>
      </c>
      <c r="F44" s="40"/>
      <c r="G44" s="39"/>
      <c r="H44" s="39"/>
      <c r="I44" s="41">
        <v>13</v>
      </c>
      <c r="J44" s="39"/>
      <c r="K44" s="39"/>
      <c r="L44" s="165"/>
      <c r="M44" s="3"/>
      <c r="N44" s="3"/>
      <c r="O44" s="48"/>
      <c r="P44" s="48"/>
      <c r="Q44" s="48"/>
      <c r="R44" s="61"/>
      <c r="S44" s="48"/>
      <c r="T44" s="61"/>
      <c r="U44" s="56"/>
      <c r="V44" s="57"/>
      <c r="W44" s="58"/>
      <c r="Y44" s="93"/>
      <c r="Z44" s="93"/>
      <c r="AA44" s="93"/>
      <c r="AB44" s="93"/>
      <c r="AC44" s="93"/>
      <c r="AD44" s="93"/>
      <c r="AE44" s="323"/>
      <c r="AF44" s="324"/>
      <c r="AG44" s="93"/>
      <c r="AH44" s="93"/>
      <c r="AI44" s="93"/>
      <c r="AJ44" s="93"/>
      <c r="AK44" s="94"/>
      <c r="AL44" s="323"/>
      <c r="AM44" s="324"/>
      <c r="AN44" s="89"/>
    </row>
    <row r="45" spans="1:40" ht="18" customHeight="1">
      <c r="A45" s="3"/>
      <c r="B45" s="154">
        <v>12</v>
      </c>
      <c r="C45" s="152" t="s">
        <v>46</v>
      </c>
      <c r="D45" s="38" t="s">
        <v>90</v>
      </c>
      <c r="E45" s="39">
        <f t="shared" si="1"/>
        <v>6</v>
      </c>
      <c r="F45" s="40"/>
      <c r="G45" s="39">
        <v>6</v>
      </c>
      <c r="H45" s="39"/>
      <c r="I45" s="39"/>
      <c r="J45" s="39"/>
      <c r="K45" s="39"/>
      <c r="L45" s="165"/>
      <c r="M45" s="3"/>
      <c r="N45" s="3"/>
      <c r="O45" s="48"/>
      <c r="P45" s="48"/>
      <c r="Q45" s="48"/>
      <c r="R45" s="48"/>
      <c r="S45" s="48"/>
      <c r="T45" s="48"/>
      <c r="U45" s="48"/>
      <c r="V45" s="48"/>
      <c r="W45" s="48"/>
      <c r="X45" s="108"/>
      <c r="Y45" s="108"/>
      <c r="Z45" s="93"/>
      <c r="AA45" s="93"/>
      <c r="AB45" s="93"/>
      <c r="AC45" s="93"/>
      <c r="AD45" s="93"/>
      <c r="AE45" s="323"/>
      <c r="AF45" s="324"/>
      <c r="AG45" s="93"/>
      <c r="AH45" s="93"/>
      <c r="AI45" s="93"/>
      <c r="AJ45" s="93"/>
      <c r="AK45" s="93"/>
      <c r="AL45" s="323"/>
      <c r="AM45" s="324"/>
      <c r="AN45" s="85"/>
    </row>
    <row r="46" spans="1:40" ht="18" customHeight="1">
      <c r="A46" s="3"/>
      <c r="B46" s="154"/>
      <c r="C46" s="30"/>
      <c r="D46" s="38"/>
      <c r="E46" s="39"/>
      <c r="F46" s="40"/>
      <c r="G46" s="39"/>
      <c r="H46" s="39"/>
      <c r="I46" s="39"/>
      <c r="J46" s="39"/>
      <c r="K46" s="39"/>
      <c r="L46" s="165"/>
      <c r="M46" s="3"/>
      <c r="N46" s="3"/>
      <c r="O46" s="48"/>
      <c r="P46" s="48"/>
      <c r="Q46" s="48"/>
      <c r="R46" s="48"/>
      <c r="S46" s="48"/>
      <c r="T46" s="48"/>
      <c r="U46" s="48"/>
      <c r="V46" s="48"/>
      <c r="W46" s="48"/>
      <c r="X46" s="93"/>
      <c r="Y46" s="93"/>
      <c r="Z46" s="93"/>
      <c r="AA46" s="93"/>
      <c r="AB46" s="93"/>
      <c r="AC46" s="93"/>
      <c r="AD46" s="93"/>
      <c r="AE46" s="323"/>
      <c r="AF46" s="324"/>
      <c r="AG46" s="93"/>
      <c r="AH46" s="93"/>
      <c r="AI46" s="93"/>
      <c r="AJ46" s="93"/>
      <c r="AK46" s="93"/>
      <c r="AL46" s="323"/>
      <c r="AM46" s="324"/>
      <c r="AN46" s="85"/>
    </row>
    <row r="47" spans="1:39" ht="18" customHeight="1">
      <c r="A47" s="3"/>
      <c r="B47" s="154"/>
      <c r="C47" s="27"/>
      <c r="D47" s="114"/>
      <c r="E47" s="39"/>
      <c r="F47" s="40"/>
      <c r="G47" s="39"/>
      <c r="H47" s="39"/>
      <c r="I47" s="39"/>
      <c r="J47" s="39"/>
      <c r="K47" s="39"/>
      <c r="L47" s="165"/>
      <c r="M47" s="3"/>
      <c r="N47" s="3"/>
      <c r="O47" s="48"/>
      <c r="P47" s="48"/>
      <c r="Q47" s="48"/>
      <c r="R47" s="48"/>
      <c r="S47" s="48"/>
      <c r="T47" s="48"/>
      <c r="U47" s="48"/>
      <c r="V47" s="48"/>
      <c r="W47" s="48"/>
      <c r="X47" s="108"/>
      <c r="Y47" s="108"/>
      <c r="Z47" s="93"/>
      <c r="AA47" s="93"/>
      <c r="AB47" s="93"/>
      <c r="AC47" s="93"/>
      <c r="AD47" s="93"/>
      <c r="AE47" s="323"/>
      <c r="AF47" s="324"/>
      <c r="AG47" s="93"/>
      <c r="AH47" s="93"/>
      <c r="AI47" s="93"/>
      <c r="AJ47" s="93"/>
      <c r="AK47" s="93"/>
      <c r="AL47" s="323"/>
      <c r="AM47" s="324"/>
    </row>
    <row r="48" spans="1:39" ht="18" customHeight="1">
      <c r="A48" s="3"/>
      <c r="B48" s="154"/>
      <c r="C48" s="27"/>
      <c r="D48" s="38"/>
      <c r="E48" s="39"/>
      <c r="F48" s="40"/>
      <c r="G48" s="39"/>
      <c r="H48" s="39"/>
      <c r="I48" s="39"/>
      <c r="J48" s="39"/>
      <c r="K48" s="39"/>
      <c r="L48" s="165"/>
      <c r="M48" s="3"/>
      <c r="N48" s="3"/>
      <c r="O48" s="48"/>
      <c r="P48" s="48"/>
      <c r="Q48" s="48"/>
      <c r="R48" s="48"/>
      <c r="S48" s="48"/>
      <c r="T48" s="48"/>
      <c r="U48" s="48"/>
      <c r="V48" s="48"/>
      <c r="W48" s="48"/>
      <c r="X48" s="93"/>
      <c r="Y48" s="93"/>
      <c r="Z48" s="93"/>
      <c r="AA48" s="93"/>
      <c r="AB48" s="93"/>
      <c r="AC48" s="93"/>
      <c r="AD48" s="93"/>
      <c r="AE48" s="323"/>
      <c r="AF48" s="324"/>
      <c r="AG48" s="93"/>
      <c r="AH48" s="93"/>
      <c r="AI48" s="93"/>
      <c r="AJ48" s="93"/>
      <c r="AK48" s="93"/>
      <c r="AL48" s="323"/>
      <c r="AM48" s="324"/>
    </row>
    <row r="49" spans="1:39" ht="18" customHeight="1">
      <c r="A49" s="3"/>
      <c r="B49" s="154"/>
      <c r="C49" s="27"/>
      <c r="D49" s="38"/>
      <c r="E49" s="39"/>
      <c r="F49" s="40"/>
      <c r="G49" s="39"/>
      <c r="H49" s="39"/>
      <c r="I49" s="39"/>
      <c r="J49" s="39"/>
      <c r="K49" s="39"/>
      <c r="L49" s="165"/>
      <c r="M49" s="3"/>
      <c r="N49" s="3"/>
      <c r="O49" s="48"/>
      <c r="P49" s="48"/>
      <c r="Q49" s="48"/>
      <c r="R49" s="48"/>
      <c r="S49" s="48"/>
      <c r="T49" s="48"/>
      <c r="U49" s="48"/>
      <c r="V49" s="48"/>
      <c r="W49" s="48"/>
      <c r="X49" s="108"/>
      <c r="Y49" s="108"/>
      <c r="Z49" s="93"/>
      <c r="AA49" s="93"/>
      <c r="AB49" s="93"/>
      <c r="AC49" s="93"/>
      <c r="AD49" s="93"/>
      <c r="AE49" s="323"/>
      <c r="AF49" s="324"/>
      <c r="AG49" s="93"/>
      <c r="AH49" s="93"/>
      <c r="AI49" s="93"/>
      <c r="AJ49" s="93"/>
      <c r="AK49" s="93"/>
      <c r="AL49" s="323"/>
      <c r="AM49" s="324"/>
    </row>
    <row r="50" spans="1:39" ht="18" customHeight="1">
      <c r="A50" s="3"/>
      <c r="B50" s="154"/>
      <c r="C50" s="27"/>
      <c r="D50" s="38"/>
      <c r="E50" s="39"/>
      <c r="F50" s="40"/>
      <c r="G50" s="39"/>
      <c r="H50" s="39"/>
      <c r="I50" s="39"/>
      <c r="J50" s="39"/>
      <c r="K50" s="39"/>
      <c r="L50" s="165"/>
      <c r="M50" s="3"/>
      <c r="N50" s="3"/>
      <c r="O50" s="48"/>
      <c r="P50" s="48"/>
      <c r="Q50" s="48"/>
      <c r="R50" s="48"/>
      <c r="S50" s="48"/>
      <c r="T50" s="48"/>
      <c r="U50" s="48"/>
      <c r="V50" s="48"/>
      <c r="W50" s="48"/>
      <c r="X50" s="93"/>
      <c r="Y50" s="93"/>
      <c r="Z50" s="93"/>
      <c r="AA50" s="93"/>
      <c r="AB50" s="93"/>
      <c r="AC50" s="93"/>
      <c r="AD50" s="93"/>
      <c r="AE50" s="323"/>
      <c r="AF50" s="324"/>
      <c r="AG50" s="93"/>
      <c r="AH50" s="93"/>
      <c r="AI50" s="93"/>
      <c r="AJ50" s="93"/>
      <c r="AK50" s="93"/>
      <c r="AL50" s="323"/>
      <c r="AM50" s="324"/>
    </row>
    <row r="51" spans="1:39" ht="18" customHeight="1">
      <c r="A51" s="3"/>
      <c r="B51" s="154"/>
      <c r="C51" s="27"/>
      <c r="D51" s="38"/>
      <c r="E51" s="39"/>
      <c r="F51" s="40"/>
      <c r="G51" s="39"/>
      <c r="H51" s="39"/>
      <c r="I51" s="39"/>
      <c r="J51" s="39"/>
      <c r="K51" s="39"/>
      <c r="L51" s="165"/>
      <c r="M51" s="3"/>
      <c r="N51" s="3"/>
      <c r="O51" s="52"/>
      <c r="P51" s="52"/>
      <c r="Q51" s="110"/>
      <c r="R51" s="52"/>
      <c r="S51" s="61"/>
      <c r="T51" s="62"/>
      <c r="U51" s="61"/>
      <c r="V51" s="61"/>
      <c r="W51" s="61"/>
      <c r="X51" s="61"/>
      <c r="Y51" s="61"/>
      <c r="Z51" s="6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8" customHeight="1">
      <c r="A52" s="3"/>
      <c r="B52" s="155"/>
      <c r="C52" s="27"/>
      <c r="D52" s="38"/>
      <c r="E52" s="39"/>
      <c r="F52" s="40"/>
      <c r="G52" s="39"/>
      <c r="H52" s="39"/>
      <c r="I52" s="39"/>
      <c r="J52" s="39"/>
      <c r="K52" s="39"/>
      <c r="L52" s="165"/>
      <c r="M52" s="3"/>
      <c r="N52" s="3"/>
      <c r="O52" s="52"/>
      <c r="P52" s="52"/>
      <c r="Q52" s="110"/>
      <c r="R52" s="52"/>
      <c r="S52" s="61"/>
      <c r="T52" s="62"/>
      <c r="U52" s="61"/>
      <c r="V52" s="61"/>
      <c r="W52" s="61"/>
      <c r="X52" s="61"/>
      <c r="Y52" s="61"/>
      <c r="Z52" s="6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8" customHeight="1" thickBot="1">
      <c r="A53" s="161"/>
      <c r="B53" s="178"/>
      <c r="C53" s="168"/>
      <c r="D53" s="170" t="s">
        <v>25</v>
      </c>
      <c r="E53" s="167">
        <f>SUM(E24:E37)</f>
        <v>528</v>
      </c>
      <c r="F53" s="171"/>
      <c r="G53" s="171"/>
      <c r="H53" s="171"/>
      <c r="I53" s="171"/>
      <c r="J53" s="171"/>
      <c r="K53" s="171"/>
      <c r="L53" s="177"/>
      <c r="M53" s="3"/>
      <c r="N53" s="3"/>
      <c r="O53" s="52"/>
      <c r="P53" s="52"/>
      <c r="Q53" s="110"/>
      <c r="R53" s="52"/>
      <c r="S53" s="61"/>
      <c r="T53" s="62"/>
      <c r="U53" s="61"/>
      <c r="V53" s="61"/>
      <c r="W53" s="61"/>
      <c r="X53" s="61"/>
      <c r="Y53" s="61"/>
      <c r="Z53" s="6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8">
      <c r="A54" s="161"/>
      <c r="B54" s="32"/>
      <c r="C54" s="3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52"/>
      <c r="P54" s="52"/>
      <c r="Q54" s="110"/>
      <c r="R54" s="52"/>
      <c r="S54" s="61"/>
      <c r="T54" s="62"/>
      <c r="U54" s="61"/>
      <c r="V54" s="61"/>
      <c r="W54" s="61"/>
      <c r="X54" s="61"/>
      <c r="Y54" s="61"/>
      <c r="Z54" s="6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8">
      <c r="A55" s="42"/>
      <c r="B55" s="113" t="s">
        <v>51</v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3"/>
      <c r="N55" s="3"/>
      <c r="O55" s="52"/>
      <c r="P55" s="52"/>
      <c r="Q55" s="110"/>
      <c r="R55" s="63"/>
      <c r="S55" s="61"/>
      <c r="T55" s="62"/>
      <c r="U55" s="61"/>
      <c r="V55" s="61"/>
      <c r="W55" s="61"/>
      <c r="X55" s="61"/>
      <c r="Y55" s="61"/>
      <c r="Z55" s="61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14" ht="12.75">
      <c r="A56" s="42"/>
      <c r="B56" s="32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3"/>
      <c r="N56" s="3"/>
    </row>
    <row r="57" spans="1:14" ht="12.75">
      <c r="A57" s="42"/>
      <c r="C57" s="32"/>
      <c r="D57" s="3"/>
      <c r="E57" s="3"/>
      <c r="F57" s="3"/>
      <c r="G57" s="3"/>
      <c r="H57" s="3"/>
      <c r="I57" s="3"/>
      <c r="J57" s="3"/>
      <c r="K57" s="3"/>
      <c r="L57" s="3"/>
      <c r="N57" s="3"/>
    </row>
  </sheetData>
  <sheetProtection/>
  <mergeCells count="158">
    <mergeCell ref="Y19:Y21"/>
    <mergeCell ref="AE19:AE21"/>
    <mergeCell ref="P19:P21"/>
    <mergeCell ref="Q19:Q21"/>
    <mergeCell ref="P10:P11"/>
    <mergeCell ref="P12:P13"/>
    <mergeCell ref="P14:P15"/>
    <mergeCell ref="O16:O18"/>
    <mergeCell ref="Y22:Y23"/>
    <mergeCell ref="AF19:AF21"/>
    <mergeCell ref="AL19:AL21"/>
    <mergeCell ref="AM19:AM21"/>
    <mergeCell ref="Q16:Q18"/>
    <mergeCell ref="R16:R18"/>
    <mergeCell ref="AM16:AM18"/>
    <mergeCell ref="AE16:AE18"/>
    <mergeCell ref="V19:V21"/>
    <mergeCell ref="W19:W21"/>
    <mergeCell ref="AN16:AN18"/>
    <mergeCell ref="P16:P18"/>
    <mergeCell ref="T16:T18"/>
    <mergeCell ref="Y16:Y18"/>
    <mergeCell ref="AL16:AL18"/>
    <mergeCell ref="U16:U18"/>
    <mergeCell ref="V16:V18"/>
    <mergeCell ref="W16:W18"/>
    <mergeCell ref="AF16:AF18"/>
    <mergeCell ref="AE49:AE50"/>
    <mergeCell ref="AF49:AF50"/>
    <mergeCell ref="AL49:AL50"/>
    <mergeCell ref="AM49:AM50"/>
    <mergeCell ref="AE45:AE46"/>
    <mergeCell ref="AF45:AF46"/>
    <mergeCell ref="AL45:AL46"/>
    <mergeCell ref="AM45:AM46"/>
    <mergeCell ref="AE47:AE48"/>
    <mergeCell ref="AF47:AF48"/>
    <mergeCell ref="AL47:AL48"/>
    <mergeCell ref="AM47:AM48"/>
    <mergeCell ref="AE41:AE42"/>
    <mergeCell ref="AF41:AF42"/>
    <mergeCell ref="AL41:AL42"/>
    <mergeCell ref="AM41:AM42"/>
    <mergeCell ref="AE43:AE44"/>
    <mergeCell ref="AF43:AF44"/>
    <mergeCell ref="AL43:AL44"/>
    <mergeCell ref="AM43:AM44"/>
    <mergeCell ref="AE37:AE38"/>
    <mergeCell ref="AF37:AF38"/>
    <mergeCell ref="AL37:AL38"/>
    <mergeCell ref="AM37:AM38"/>
    <mergeCell ref="AE39:AE40"/>
    <mergeCell ref="AF39:AF40"/>
    <mergeCell ref="AL39:AL40"/>
    <mergeCell ref="AM39:AM40"/>
    <mergeCell ref="U19:U21"/>
    <mergeCell ref="AE33:AE34"/>
    <mergeCell ref="AF33:AF34"/>
    <mergeCell ref="AL33:AL34"/>
    <mergeCell ref="AM33:AM34"/>
    <mergeCell ref="AE35:AE36"/>
    <mergeCell ref="AF35:AF36"/>
    <mergeCell ref="AL35:AL36"/>
    <mergeCell ref="AM35:AM36"/>
    <mergeCell ref="AE22:AE23"/>
    <mergeCell ref="AF22:AF23"/>
    <mergeCell ref="AL22:AL23"/>
    <mergeCell ref="AM22:AM23"/>
    <mergeCell ref="B21:C23"/>
    <mergeCell ref="D21:D23"/>
    <mergeCell ref="E21:E23"/>
    <mergeCell ref="F21:F23"/>
    <mergeCell ref="G21:L21"/>
    <mergeCell ref="V22:V23"/>
    <mergeCell ref="W22:W23"/>
    <mergeCell ref="B20:L20"/>
    <mergeCell ref="O22:O23"/>
    <mergeCell ref="Q22:Q23"/>
    <mergeCell ref="R22:R23"/>
    <mergeCell ref="T22:T23"/>
    <mergeCell ref="U22:U23"/>
    <mergeCell ref="P22:P23"/>
    <mergeCell ref="O19:O21"/>
    <mergeCell ref="R19:R21"/>
    <mergeCell ref="T19:T21"/>
    <mergeCell ref="O12:O13"/>
    <mergeCell ref="Q12:Q13"/>
    <mergeCell ref="R12:R13"/>
    <mergeCell ref="T12:T13"/>
    <mergeCell ref="U12:U13"/>
    <mergeCell ref="V12:V13"/>
    <mergeCell ref="W12:W13"/>
    <mergeCell ref="AM12:AM13"/>
    <mergeCell ref="O14:O15"/>
    <mergeCell ref="Q14:Q15"/>
    <mergeCell ref="R14:R15"/>
    <mergeCell ref="T14:T15"/>
    <mergeCell ref="U14:U15"/>
    <mergeCell ref="V14:V15"/>
    <mergeCell ref="W14:W15"/>
    <mergeCell ref="Y14:Y15"/>
    <mergeCell ref="AE14:AE15"/>
    <mergeCell ref="Y12:Y13"/>
    <mergeCell ref="AE12:AE13"/>
    <mergeCell ref="AF12:AF13"/>
    <mergeCell ref="AL12:AL13"/>
    <mergeCell ref="AF14:AF15"/>
    <mergeCell ref="AL14:AL15"/>
    <mergeCell ref="AM14:AM15"/>
    <mergeCell ref="AM8:AM9"/>
    <mergeCell ref="O10:O11"/>
    <mergeCell ref="Q10:Q11"/>
    <mergeCell ref="R10:R11"/>
    <mergeCell ref="T10:T11"/>
    <mergeCell ref="U10:U11"/>
    <mergeCell ref="V10:V11"/>
    <mergeCell ref="W10:W11"/>
    <mergeCell ref="Y10:Y11"/>
    <mergeCell ref="AM10:AM11"/>
    <mergeCell ref="AE10:AE11"/>
    <mergeCell ref="AF10:AF11"/>
    <mergeCell ref="AL10:AL11"/>
    <mergeCell ref="AF8:AF9"/>
    <mergeCell ref="AL8:AL9"/>
    <mergeCell ref="T5:W5"/>
    <mergeCell ref="O6:O7"/>
    <mergeCell ref="Q6:Q7"/>
    <mergeCell ref="R6:R7"/>
    <mergeCell ref="S6:S7"/>
    <mergeCell ref="T6:T7"/>
    <mergeCell ref="U6:U7"/>
    <mergeCell ref="P6:P7"/>
    <mergeCell ref="W8:W9"/>
    <mergeCell ref="Y8:Y9"/>
    <mergeCell ref="AE8:AE9"/>
    <mergeCell ref="O8:O9"/>
    <mergeCell ref="Q8:Q9"/>
    <mergeCell ref="R8:R9"/>
    <mergeCell ref="T8:T9"/>
    <mergeCell ref="U8:U9"/>
    <mergeCell ref="V8:V9"/>
    <mergeCell ref="P8:P9"/>
    <mergeCell ref="B2:L2"/>
    <mergeCell ref="B3:C4"/>
    <mergeCell ref="D3:D4"/>
    <mergeCell ref="E3:E4"/>
    <mergeCell ref="F3:F4"/>
    <mergeCell ref="G3:L3"/>
    <mergeCell ref="M3:M4"/>
    <mergeCell ref="O3:AM3"/>
    <mergeCell ref="V6:V7"/>
    <mergeCell ref="W6:W7"/>
    <mergeCell ref="X6:Y6"/>
    <mergeCell ref="Z6:AD6"/>
    <mergeCell ref="AE6:AF7"/>
    <mergeCell ref="AG6:AK6"/>
    <mergeCell ref="AL6:AM7"/>
    <mergeCell ref="O5:S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AN58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2" max="2" width="5.7109375" style="0" customWidth="1"/>
    <col min="3" max="3" width="7.28125" style="0" customWidth="1"/>
    <col min="4" max="4" width="28.7109375" style="2" customWidth="1"/>
    <col min="5" max="6" width="12.7109375" style="0" customWidth="1"/>
    <col min="13" max="13" width="9.8515625" style="0" customWidth="1"/>
    <col min="14" max="14" width="5.00390625" style="0" customWidth="1"/>
    <col min="15" max="15" width="6.57421875" style="0" customWidth="1"/>
    <col min="16" max="16" width="9.140625" style="0" bestFit="1" customWidth="1"/>
    <col min="17" max="17" width="12.28125" style="0" customWidth="1"/>
    <col min="18" max="18" width="21.140625" style="0" bestFit="1" customWidth="1"/>
    <col min="19" max="20" width="18.421875" style="0" customWidth="1"/>
    <col min="21" max="21" width="18.28125" style="0" customWidth="1"/>
    <col min="22" max="25" width="9.421875" style="0" customWidth="1"/>
  </cols>
  <sheetData>
    <row r="1" spans="1:39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0.25" thickBot="1">
      <c r="A2" s="3"/>
      <c r="B2" s="236" t="s">
        <v>65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96"/>
      <c r="N2" s="3"/>
      <c r="O2" s="3"/>
      <c r="P2" s="3"/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5.25">
      <c r="A3" s="3"/>
      <c r="B3" s="237" t="s">
        <v>1</v>
      </c>
      <c r="C3" s="238"/>
      <c r="D3" s="241" t="s">
        <v>5</v>
      </c>
      <c r="E3" s="243" t="s">
        <v>30</v>
      </c>
      <c r="F3" s="266" t="s">
        <v>54</v>
      </c>
      <c r="G3" s="243" t="s">
        <v>32</v>
      </c>
      <c r="H3" s="243"/>
      <c r="I3" s="243"/>
      <c r="J3" s="243"/>
      <c r="K3" s="243"/>
      <c r="L3" s="243"/>
      <c r="M3" s="274" t="s">
        <v>49</v>
      </c>
      <c r="N3" s="3"/>
      <c r="O3" s="282" t="s">
        <v>69</v>
      </c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</row>
    <row r="4" spans="1:39" ht="12.75" customHeight="1">
      <c r="A4" s="3"/>
      <c r="B4" s="239"/>
      <c r="C4" s="240"/>
      <c r="D4" s="242"/>
      <c r="E4" s="244"/>
      <c r="F4" s="267"/>
      <c r="G4" s="137" t="s">
        <v>66</v>
      </c>
      <c r="H4" s="33" t="s">
        <v>33</v>
      </c>
      <c r="I4" s="135" t="s">
        <v>62</v>
      </c>
      <c r="J4" s="132" t="s">
        <v>59</v>
      </c>
      <c r="K4" s="34" t="s">
        <v>34</v>
      </c>
      <c r="L4" s="35" t="s">
        <v>21</v>
      </c>
      <c r="M4" s="275"/>
      <c r="N4" s="3"/>
      <c r="O4" s="3"/>
      <c r="P4" s="3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" customHeight="1" thickBot="1">
      <c r="A5" s="3"/>
      <c r="B5" s="154">
        <v>1</v>
      </c>
      <c r="C5" s="26" t="s">
        <v>28</v>
      </c>
      <c r="D5" s="43" t="s">
        <v>40</v>
      </c>
      <c r="E5" s="39">
        <f aca="true" t="shared" si="0" ref="E5:E14">SUM(G5:L5)-F5</f>
        <v>76</v>
      </c>
      <c r="F5" s="40">
        <v>0</v>
      </c>
      <c r="G5" s="125"/>
      <c r="H5" s="126">
        <v>20</v>
      </c>
      <c r="I5" s="126">
        <v>20</v>
      </c>
      <c r="J5" s="126">
        <v>20</v>
      </c>
      <c r="K5" s="146">
        <v>16</v>
      </c>
      <c r="L5" s="39"/>
      <c r="M5" s="156">
        <f>23.25+6.5</f>
        <v>29.75</v>
      </c>
      <c r="N5" s="3"/>
      <c r="O5" s="356" t="s">
        <v>52</v>
      </c>
      <c r="P5" s="356"/>
      <c r="Q5" s="356"/>
      <c r="R5" s="356"/>
      <c r="S5" s="356"/>
      <c r="T5" s="341">
        <v>43379</v>
      </c>
      <c r="U5" s="341"/>
      <c r="V5" s="341"/>
      <c r="W5" s="341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8" customHeight="1">
      <c r="A6" s="3"/>
      <c r="B6" s="154">
        <v>1</v>
      </c>
      <c r="C6" s="30" t="s">
        <v>46</v>
      </c>
      <c r="D6" s="43" t="s">
        <v>34</v>
      </c>
      <c r="E6" s="39">
        <f>SUM(G6:L6)-F6</f>
        <v>65</v>
      </c>
      <c r="F6" s="40">
        <v>0</v>
      </c>
      <c r="G6" s="146">
        <v>16</v>
      </c>
      <c r="H6" s="39"/>
      <c r="I6" s="41">
        <v>13</v>
      </c>
      <c r="J6" s="146">
        <v>16</v>
      </c>
      <c r="K6" s="126">
        <v>20</v>
      </c>
      <c r="L6" s="39"/>
      <c r="M6" s="156">
        <f>15+6.25</f>
        <v>21.25</v>
      </c>
      <c r="N6" s="3"/>
      <c r="O6" s="228" t="s">
        <v>1</v>
      </c>
      <c r="P6" s="277" t="s">
        <v>57</v>
      </c>
      <c r="Q6" s="230" t="s">
        <v>4</v>
      </c>
      <c r="R6" s="262" t="s">
        <v>5</v>
      </c>
      <c r="S6" s="279" t="s">
        <v>7</v>
      </c>
      <c r="T6" s="279" t="s">
        <v>0</v>
      </c>
      <c r="U6" s="279" t="s">
        <v>15</v>
      </c>
      <c r="V6" s="272" t="s">
        <v>16</v>
      </c>
      <c r="W6" s="274" t="s">
        <v>23</v>
      </c>
      <c r="X6" s="228" t="s">
        <v>10</v>
      </c>
      <c r="Y6" s="276"/>
      <c r="Z6" s="228" t="s">
        <v>8</v>
      </c>
      <c r="AA6" s="277"/>
      <c r="AB6" s="277"/>
      <c r="AC6" s="277"/>
      <c r="AD6" s="277"/>
      <c r="AE6" s="314" t="s">
        <v>13</v>
      </c>
      <c r="AF6" s="269"/>
      <c r="AG6" s="228" t="s">
        <v>9</v>
      </c>
      <c r="AH6" s="277"/>
      <c r="AI6" s="277"/>
      <c r="AJ6" s="277"/>
      <c r="AK6" s="277"/>
      <c r="AL6" s="314" t="s">
        <v>13</v>
      </c>
      <c r="AM6" s="269"/>
    </row>
    <row r="7" spans="1:39" ht="18" customHeight="1">
      <c r="A7" s="3"/>
      <c r="B7" s="155">
        <v>3</v>
      </c>
      <c r="C7" s="27" t="s">
        <v>47</v>
      </c>
      <c r="D7" s="43" t="s">
        <v>6</v>
      </c>
      <c r="E7" s="39">
        <f>SUM(G7:L7)-F7</f>
        <v>56</v>
      </c>
      <c r="F7" s="40">
        <v>0</v>
      </c>
      <c r="G7" s="41">
        <v>13</v>
      </c>
      <c r="H7" s="39">
        <v>10</v>
      </c>
      <c r="I7" s="39">
        <v>10</v>
      </c>
      <c r="J7" s="41">
        <v>13</v>
      </c>
      <c r="K7" s="39">
        <v>10</v>
      </c>
      <c r="L7" s="39"/>
      <c r="M7" s="139">
        <v>23.5</v>
      </c>
      <c r="N7" s="3"/>
      <c r="O7" s="229"/>
      <c r="P7" s="281"/>
      <c r="Q7" s="231"/>
      <c r="R7" s="197"/>
      <c r="S7" s="280"/>
      <c r="T7" s="280"/>
      <c r="U7" s="280"/>
      <c r="V7" s="273"/>
      <c r="W7" s="275"/>
      <c r="X7" s="10" t="s">
        <v>11</v>
      </c>
      <c r="Y7" s="11" t="s">
        <v>1</v>
      </c>
      <c r="Z7" s="13">
        <v>1</v>
      </c>
      <c r="AA7" s="14">
        <v>2</v>
      </c>
      <c r="AB7" s="15">
        <v>3</v>
      </c>
      <c r="AC7" s="16">
        <v>4</v>
      </c>
      <c r="AD7" s="17">
        <v>5</v>
      </c>
      <c r="AE7" s="270"/>
      <c r="AF7" s="271"/>
      <c r="AG7" s="73">
        <v>1</v>
      </c>
      <c r="AH7" s="74">
        <v>2</v>
      </c>
      <c r="AI7" s="75">
        <v>3</v>
      </c>
      <c r="AJ7" s="76">
        <v>4</v>
      </c>
      <c r="AK7" s="77">
        <v>5</v>
      </c>
      <c r="AL7" s="270"/>
      <c r="AM7" s="271"/>
    </row>
    <row r="8" spans="1:39" ht="18" customHeight="1">
      <c r="A8" s="3"/>
      <c r="B8" s="155">
        <v>4</v>
      </c>
      <c r="C8" s="26" t="s">
        <v>28</v>
      </c>
      <c r="D8" s="44" t="s">
        <v>82</v>
      </c>
      <c r="E8" s="39">
        <f t="shared" si="0"/>
        <v>55</v>
      </c>
      <c r="F8" s="40">
        <v>0</v>
      </c>
      <c r="G8" s="39">
        <v>10</v>
      </c>
      <c r="H8" s="146">
        <v>16</v>
      </c>
      <c r="I8" s="39">
        <v>6</v>
      </c>
      <c r="J8" s="39">
        <v>10</v>
      </c>
      <c r="K8" s="41">
        <v>13</v>
      </c>
      <c r="L8" s="39"/>
      <c r="M8" s="156">
        <f>22.5+6.75</f>
        <v>29.25</v>
      </c>
      <c r="N8" s="3"/>
      <c r="O8" s="212">
        <v>1</v>
      </c>
      <c r="P8" s="248">
        <v>20</v>
      </c>
      <c r="Q8" s="348">
        <f>AE8+AL8</f>
        <v>1534.15</v>
      </c>
      <c r="R8" s="197" t="s">
        <v>34</v>
      </c>
      <c r="S8" s="111" t="s">
        <v>17</v>
      </c>
      <c r="T8" s="325" t="s">
        <v>39</v>
      </c>
      <c r="U8" s="195" t="s">
        <v>123</v>
      </c>
      <c r="V8" s="206">
        <v>68</v>
      </c>
      <c r="W8" s="290">
        <v>6.25</v>
      </c>
      <c r="X8" s="21"/>
      <c r="Y8" s="213">
        <v>1</v>
      </c>
      <c r="Z8" s="130">
        <v>152.39</v>
      </c>
      <c r="AA8" s="20"/>
      <c r="AB8" s="19">
        <v>153</v>
      </c>
      <c r="AC8" s="20"/>
      <c r="AD8" s="20"/>
      <c r="AE8" s="285">
        <f>SUM(Z8:AD9)</f>
        <v>765.39</v>
      </c>
      <c r="AF8" s="213">
        <v>1</v>
      </c>
      <c r="AG8" s="18">
        <v>151</v>
      </c>
      <c r="AH8" s="20"/>
      <c r="AI8" s="19">
        <v>156</v>
      </c>
      <c r="AJ8" s="20"/>
      <c r="AK8" s="20"/>
      <c r="AL8" s="201">
        <f>SUM(AG8:AK9)</f>
        <v>768.76</v>
      </c>
      <c r="AM8" s="213">
        <v>1</v>
      </c>
    </row>
    <row r="9" spans="1:39" ht="18" customHeight="1">
      <c r="A9" s="3"/>
      <c r="B9" s="155">
        <v>5</v>
      </c>
      <c r="C9" s="26" t="s">
        <v>28</v>
      </c>
      <c r="D9" s="44" t="s">
        <v>66</v>
      </c>
      <c r="E9" s="39">
        <f t="shared" si="0"/>
        <v>44</v>
      </c>
      <c r="F9" s="40">
        <v>0</v>
      </c>
      <c r="G9" s="126">
        <v>20</v>
      </c>
      <c r="H9" s="39">
        <v>6</v>
      </c>
      <c r="I9" s="39">
        <v>8</v>
      </c>
      <c r="J9" s="39">
        <v>6</v>
      </c>
      <c r="K9" s="39">
        <v>4</v>
      </c>
      <c r="L9" s="39"/>
      <c r="M9" s="139">
        <v>21.5</v>
      </c>
      <c r="N9" s="3"/>
      <c r="O9" s="212"/>
      <c r="P9" s="248"/>
      <c r="Q9" s="258"/>
      <c r="R9" s="198"/>
      <c r="S9" s="111" t="s">
        <v>122</v>
      </c>
      <c r="T9" s="325"/>
      <c r="U9" s="195"/>
      <c r="V9" s="206"/>
      <c r="W9" s="290"/>
      <c r="X9" s="22">
        <v>6.769</v>
      </c>
      <c r="Y9" s="215"/>
      <c r="Z9" s="21"/>
      <c r="AA9" s="19">
        <v>156</v>
      </c>
      <c r="AB9" s="20"/>
      <c r="AC9" s="19">
        <v>155</v>
      </c>
      <c r="AD9" s="19">
        <v>149</v>
      </c>
      <c r="AE9" s="216"/>
      <c r="AF9" s="215"/>
      <c r="AG9" s="21"/>
      <c r="AH9" s="79">
        <v>156.76</v>
      </c>
      <c r="AI9" s="20"/>
      <c r="AJ9" s="19">
        <v>155</v>
      </c>
      <c r="AK9" s="79">
        <v>150</v>
      </c>
      <c r="AL9" s="201"/>
      <c r="AM9" s="215"/>
    </row>
    <row r="10" spans="1:39" ht="18" customHeight="1">
      <c r="A10" s="3"/>
      <c r="B10" s="155">
        <v>6</v>
      </c>
      <c r="C10" s="26" t="s">
        <v>28</v>
      </c>
      <c r="D10" s="43" t="s">
        <v>85</v>
      </c>
      <c r="E10" s="39">
        <f t="shared" si="0"/>
        <v>36</v>
      </c>
      <c r="F10" s="40">
        <v>0</v>
      </c>
      <c r="G10" s="39">
        <v>8</v>
      </c>
      <c r="H10" s="39">
        <v>8</v>
      </c>
      <c r="I10" s="39">
        <v>4</v>
      </c>
      <c r="J10" s="39">
        <v>8</v>
      </c>
      <c r="K10" s="39">
        <v>8</v>
      </c>
      <c r="L10" s="39"/>
      <c r="M10" s="139">
        <v>18</v>
      </c>
      <c r="N10" s="3"/>
      <c r="O10" s="212">
        <v>2</v>
      </c>
      <c r="P10" s="249">
        <v>16</v>
      </c>
      <c r="Q10" s="348">
        <f>AE10+AL10</f>
        <v>1521.1100000000001</v>
      </c>
      <c r="R10" s="197" t="s">
        <v>40</v>
      </c>
      <c r="S10" s="66" t="s">
        <v>38</v>
      </c>
      <c r="T10" s="325" t="s">
        <v>39</v>
      </c>
      <c r="U10" s="195" t="s">
        <v>125</v>
      </c>
      <c r="V10" s="206">
        <v>53</v>
      </c>
      <c r="W10" s="290">
        <v>6.5</v>
      </c>
      <c r="X10" s="22">
        <v>6.862</v>
      </c>
      <c r="Y10" s="263">
        <v>2</v>
      </c>
      <c r="Z10" s="18">
        <v>151</v>
      </c>
      <c r="AA10" s="79">
        <v>153.91</v>
      </c>
      <c r="AB10" s="19">
        <v>156</v>
      </c>
      <c r="AC10" s="20"/>
      <c r="AD10" s="20"/>
      <c r="AE10" s="285">
        <f>SUM(Z10:AD11)</f>
        <v>760.91</v>
      </c>
      <c r="AF10" s="199">
        <v>2</v>
      </c>
      <c r="AG10" s="18">
        <v>152</v>
      </c>
      <c r="AH10" s="19">
        <v>154</v>
      </c>
      <c r="AI10" s="19">
        <v>156</v>
      </c>
      <c r="AJ10" s="20"/>
      <c r="AK10" s="20"/>
      <c r="AL10" s="285">
        <f>SUM(AG10:AK11)</f>
        <v>760.2</v>
      </c>
      <c r="AM10" s="199">
        <v>2</v>
      </c>
    </row>
    <row r="11" spans="1:39" ht="18" customHeight="1">
      <c r="A11" s="3"/>
      <c r="B11" s="155">
        <v>7</v>
      </c>
      <c r="C11" s="26" t="s">
        <v>28</v>
      </c>
      <c r="D11" s="43" t="s">
        <v>86</v>
      </c>
      <c r="E11" s="39">
        <f t="shared" si="0"/>
        <v>32</v>
      </c>
      <c r="F11" s="40">
        <v>0</v>
      </c>
      <c r="G11" s="125">
        <v>6</v>
      </c>
      <c r="H11" s="41">
        <v>13</v>
      </c>
      <c r="I11" s="39">
        <v>3</v>
      </c>
      <c r="J11" s="39">
        <v>4</v>
      </c>
      <c r="K11" s="39">
        <v>6</v>
      </c>
      <c r="L11" s="39"/>
      <c r="M11" s="156">
        <v>18.5</v>
      </c>
      <c r="N11" s="3"/>
      <c r="O11" s="212"/>
      <c r="P11" s="249"/>
      <c r="Q11" s="258"/>
      <c r="R11" s="198"/>
      <c r="S11" s="66" t="s">
        <v>37</v>
      </c>
      <c r="T11" s="325"/>
      <c r="U11" s="195"/>
      <c r="V11" s="206"/>
      <c r="W11" s="290"/>
      <c r="X11" s="21"/>
      <c r="Y11" s="264"/>
      <c r="Z11" s="21"/>
      <c r="AA11" s="20"/>
      <c r="AB11" s="20"/>
      <c r="AC11" s="19">
        <v>153</v>
      </c>
      <c r="AD11" s="19">
        <v>147</v>
      </c>
      <c r="AE11" s="216"/>
      <c r="AF11" s="349"/>
      <c r="AG11" s="21"/>
      <c r="AH11" s="20"/>
      <c r="AI11" s="20"/>
      <c r="AJ11" s="79">
        <v>151.2</v>
      </c>
      <c r="AK11" s="19">
        <v>147</v>
      </c>
      <c r="AL11" s="216"/>
      <c r="AM11" s="349"/>
    </row>
    <row r="12" spans="1:39" ht="18" customHeight="1">
      <c r="A12" s="3"/>
      <c r="B12" s="155">
        <v>8</v>
      </c>
      <c r="C12" s="26" t="s">
        <v>28</v>
      </c>
      <c r="D12" s="43" t="s">
        <v>107</v>
      </c>
      <c r="E12" s="39">
        <f t="shared" si="0"/>
        <v>16</v>
      </c>
      <c r="F12" s="40">
        <v>0</v>
      </c>
      <c r="G12" s="39"/>
      <c r="H12" s="39" t="s">
        <v>106</v>
      </c>
      <c r="I12" s="39">
        <v>16</v>
      </c>
      <c r="J12" s="39"/>
      <c r="K12" s="39"/>
      <c r="L12" s="39"/>
      <c r="M12" s="156">
        <v>15.25</v>
      </c>
      <c r="N12" s="3"/>
      <c r="O12" s="212">
        <v>3</v>
      </c>
      <c r="P12" s="250">
        <v>13</v>
      </c>
      <c r="Q12" s="348">
        <f>AE12+AL12</f>
        <v>1478.73</v>
      </c>
      <c r="R12" s="196" t="s">
        <v>82</v>
      </c>
      <c r="S12" s="24" t="s">
        <v>2</v>
      </c>
      <c r="T12" s="325" t="s">
        <v>100</v>
      </c>
      <c r="U12" s="195" t="s">
        <v>126</v>
      </c>
      <c r="V12" s="206">
        <v>21</v>
      </c>
      <c r="W12" s="290">
        <v>6.75</v>
      </c>
      <c r="X12" s="21"/>
      <c r="Y12" s="226">
        <v>3</v>
      </c>
      <c r="Z12" s="18">
        <v>149</v>
      </c>
      <c r="AA12" s="20"/>
      <c r="AB12" s="20"/>
      <c r="AC12" s="20"/>
      <c r="AD12" s="64">
        <v>142</v>
      </c>
      <c r="AE12" s="285">
        <f>SUM(Z12:AD13)</f>
        <v>740.94</v>
      </c>
      <c r="AF12" s="226">
        <v>3</v>
      </c>
      <c r="AG12" s="145">
        <v>148.79</v>
      </c>
      <c r="AH12" s="20"/>
      <c r="AI12" s="105">
        <v>151</v>
      </c>
      <c r="AJ12" s="105">
        <v>148</v>
      </c>
      <c r="AK12" s="20"/>
      <c r="AL12" s="201">
        <f>SUM(AG12:AK13)</f>
        <v>737.79</v>
      </c>
      <c r="AM12" s="210">
        <v>5</v>
      </c>
    </row>
    <row r="13" spans="1:39" ht="18" customHeight="1">
      <c r="A13" s="3"/>
      <c r="B13" s="155">
        <v>8</v>
      </c>
      <c r="C13" s="27"/>
      <c r="D13" s="44"/>
      <c r="E13" s="39">
        <f t="shared" si="0"/>
        <v>0</v>
      </c>
      <c r="F13" s="40">
        <v>0</v>
      </c>
      <c r="G13" s="67"/>
      <c r="H13" s="67"/>
      <c r="I13" s="39"/>
      <c r="J13" s="39"/>
      <c r="K13" s="39"/>
      <c r="L13" s="39"/>
      <c r="M13" s="139"/>
      <c r="N13" s="3"/>
      <c r="O13" s="212"/>
      <c r="P13" s="250"/>
      <c r="Q13" s="258"/>
      <c r="R13" s="196"/>
      <c r="S13" s="24" t="s">
        <v>83</v>
      </c>
      <c r="T13" s="325"/>
      <c r="U13" s="195"/>
      <c r="V13" s="206"/>
      <c r="W13" s="290"/>
      <c r="X13" s="22">
        <v>6.962</v>
      </c>
      <c r="Y13" s="226"/>
      <c r="Z13" s="21"/>
      <c r="AA13" s="19">
        <v>150</v>
      </c>
      <c r="AB13" s="19">
        <v>152</v>
      </c>
      <c r="AC13" s="79">
        <v>147.94</v>
      </c>
      <c r="AD13" s="65"/>
      <c r="AE13" s="216"/>
      <c r="AF13" s="226"/>
      <c r="AG13" s="21"/>
      <c r="AH13" s="19">
        <v>149</v>
      </c>
      <c r="AI13" s="20"/>
      <c r="AJ13" s="20"/>
      <c r="AK13" s="19">
        <v>141</v>
      </c>
      <c r="AL13" s="201"/>
      <c r="AM13" s="210"/>
    </row>
    <row r="14" spans="1:39" ht="18" customHeight="1">
      <c r="A14" s="3"/>
      <c r="B14" s="155">
        <v>9</v>
      </c>
      <c r="C14" s="31"/>
      <c r="D14" s="43"/>
      <c r="E14" s="39">
        <f t="shared" si="0"/>
        <v>0</v>
      </c>
      <c r="F14" s="40">
        <v>0</v>
      </c>
      <c r="G14" s="39"/>
      <c r="H14" s="39"/>
      <c r="I14" s="39"/>
      <c r="J14" s="39"/>
      <c r="K14" s="39"/>
      <c r="L14" s="39"/>
      <c r="M14" s="139"/>
      <c r="N14" s="3"/>
      <c r="O14" s="212">
        <v>4</v>
      </c>
      <c r="P14" s="251">
        <v>10</v>
      </c>
      <c r="Q14" s="348">
        <f>AE14+AL14</f>
        <v>1475.88</v>
      </c>
      <c r="R14" s="305" t="s">
        <v>6</v>
      </c>
      <c r="S14" s="111" t="s">
        <v>3</v>
      </c>
      <c r="T14" s="325" t="s">
        <v>117</v>
      </c>
      <c r="U14" s="195" t="s">
        <v>118</v>
      </c>
      <c r="V14" s="206">
        <v>16</v>
      </c>
      <c r="W14" s="290">
        <v>5.5</v>
      </c>
      <c r="X14" s="21"/>
      <c r="Y14" s="205">
        <v>4</v>
      </c>
      <c r="Z14" s="21"/>
      <c r="AA14" s="20"/>
      <c r="AB14" s="20"/>
      <c r="AC14" s="19">
        <v>148</v>
      </c>
      <c r="AD14" s="79">
        <v>144.54</v>
      </c>
      <c r="AE14" s="201">
        <f>SUM(Z14:AD15)</f>
        <v>735.54</v>
      </c>
      <c r="AF14" s="210">
        <v>4</v>
      </c>
      <c r="AG14" s="21"/>
      <c r="AH14" s="20"/>
      <c r="AI14" s="20"/>
      <c r="AJ14" s="19">
        <v>147</v>
      </c>
      <c r="AK14" s="79">
        <v>144.34</v>
      </c>
      <c r="AL14" s="285">
        <f>SUM(AG14:AK15)</f>
        <v>740.34</v>
      </c>
      <c r="AM14" s="226">
        <v>3</v>
      </c>
    </row>
    <row r="15" spans="1:39" ht="18" customHeight="1">
      <c r="A15" s="3"/>
      <c r="B15" s="155">
        <v>10</v>
      </c>
      <c r="C15" s="27"/>
      <c r="D15" s="43"/>
      <c r="E15" s="39"/>
      <c r="F15" s="40"/>
      <c r="G15" s="131"/>
      <c r="H15" s="131"/>
      <c r="I15" s="39"/>
      <c r="J15" s="39"/>
      <c r="K15" s="39"/>
      <c r="L15" s="39"/>
      <c r="M15" s="139"/>
      <c r="N15" s="3"/>
      <c r="O15" s="212"/>
      <c r="P15" s="251"/>
      <c r="Q15" s="258"/>
      <c r="R15" s="198"/>
      <c r="S15" s="111" t="s">
        <v>44</v>
      </c>
      <c r="T15" s="325"/>
      <c r="U15" s="195"/>
      <c r="V15" s="206"/>
      <c r="W15" s="290"/>
      <c r="X15" s="22">
        <v>7.062</v>
      </c>
      <c r="Y15" s="205"/>
      <c r="Z15" s="18">
        <v>146</v>
      </c>
      <c r="AA15" s="19">
        <v>150</v>
      </c>
      <c r="AB15" s="19">
        <v>147</v>
      </c>
      <c r="AC15" s="20"/>
      <c r="AD15" s="20"/>
      <c r="AE15" s="201"/>
      <c r="AF15" s="210"/>
      <c r="AG15" s="18">
        <v>148</v>
      </c>
      <c r="AH15" s="19">
        <v>150</v>
      </c>
      <c r="AI15" s="19">
        <v>151</v>
      </c>
      <c r="AJ15" s="20"/>
      <c r="AK15" s="20"/>
      <c r="AL15" s="216"/>
      <c r="AM15" s="226"/>
    </row>
    <row r="16" spans="1:39" ht="18" customHeight="1">
      <c r="A16" s="3"/>
      <c r="B16" s="155">
        <v>11</v>
      </c>
      <c r="C16" s="31"/>
      <c r="D16" s="43"/>
      <c r="E16" s="39">
        <f>SUM(G16:L16)-F16</f>
        <v>0</v>
      </c>
      <c r="F16" s="40">
        <v>0</v>
      </c>
      <c r="G16" s="39"/>
      <c r="H16" s="39"/>
      <c r="I16" s="39"/>
      <c r="J16" s="39"/>
      <c r="K16" s="39"/>
      <c r="L16" s="39"/>
      <c r="M16" s="139"/>
      <c r="N16" s="3"/>
      <c r="O16" s="212">
        <v>5</v>
      </c>
      <c r="P16" s="251">
        <v>8</v>
      </c>
      <c r="Q16" s="348">
        <f>AE16+AL16</f>
        <v>1470.22</v>
      </c>
      <c r="R16" s="196" t="s">
        <v>85</v>
      </c>
      <c r="S16" s="78" t="s">
        <v>87</v>
      </c>
      <c r="T16" s="325" t="s">
        <v>114</v>
      </c>
      <c r="U16" s="195" t="s">
        <v>125</v>
      </c>
      <c r="V16" s="206">
        <v>34</v>
      </c>
      <c r="W16" s="290">
        <v>4</v>
      </c>
      <c r="X16" s="21"/>
      <c r="Y16" s="205">
        <v>5</v>
      </c>
      <c r="Z16" s="18">
        <v>145</v>
      </c>
      <c r="AA16" s="19">
        <v>148</v>
      </c>
      <c r="AB16" s="20"/>
      <c r="AC16" s="20"/>
      <c r="AD16" s="20"/>
      <c r="AE16" s="285">
        <f>SUM(Z16:AD17)</f>
        <v>730.25</v>
      </c>
      <c r="AF16" s="210">
        <v>5</v>
      </c>
      <c r="AG16" s="18">
        <v>148</v>
      </c>
      <c r="AH16" s="19">
        <v>151</v>
      </c>
      <c r="AI16" s="20"/>
      <c r="AJ16" s="20"/>
      <c r="AK16" s="20"/>
      <c r="AL16" s="201">
        <f>SUM(AG16:AK17)</f>
        <v>739.97</v>
      </c>
      <c r="AM16" s="210">
        <v>4</v>
      </c>
    </row>
    <row r="17" spans="1:39" ht="18" customHeight="1">
      <c r="A17" s="3"/>
      <c r="B17" s="155"/>
      <c r="C17" s="103"/>
      <c r="D17" s="44"/>
      <c r="E17" s="39"/>
      <c r="F17" s="40"/>
      <c r="G17" s="39"/>
      <c r="H17" s="39"/>
      <c r="I17" s="39"/>
      <c r="J17" s="39"/>
      <c r="K17" s="39"/>
      <c r="L17" s="39"/>
      <c r="M17" s="139"/>
      <c r="N17" s="3"/>
      <c r="O17" s="212"/>
      <c r="P17" s="251"/>
      <c r="Q17" s="258"/>
      <c r="R17" s="196"/>
      <c r="S17" s="24" t="s">
        <v>98</v>
      </c>
      <c r="T17" s="325"/>
      <c r="U17" s="195"/>
      <c r="V17" s="206"/>
      <c r="W17" s="290"/>
      <c r="X17" s="22">
        <v>7.093</v>
      </c>
      <c r="Y17" s="205"/>
      <c r="Z17" s="21"/>
      <c r="AA17" s="20"/>
      <c r="AB17" s="79">
        <v>150.25</v>
      </c>
      <c r="AC17" s="19">
        <v>147</v>
      </c>
      <c r="AD17" s="19">
        <v>140</v>
      </c>
      <c r="AE17" s="216"/>
      <c r="AF17" s="210"/>
      <c r="AG17" s="21"/>
      <c r="AH17" s="20"/>
      <c r="AI17" s="79">
        <v>150.97</v>
      </c>
      <c r="AJ17" s="19">
        <v>149</v>
      </c>
      <c r="AK17" s="19">
        <v>141</v>
      </c>
      <c r="AL17" s="201"/>
      <c r="AM17" s="210"/>
    </row>
    <row r="18" spans="1:39" ht="18" customHeight="1" thickBot="1">
      <c r="A18" s="3"/>
      <c r="B18" s="169"/>
      <c r="C18" s="168"/>
      <c r="D18" s="170" t="s">
        <v>25</v>
      </c>
      <c r="E18" s="167">
        <f>SUM(E5:E17)</f>
        <v>380</v>
      </c>
      <c r="F18" s="171"/>
      <c r="G18" s="171"/>
      <c r="H18" s="171"/>
      <c r="I18" s="172" t="s">
        <v>26</v>
      </c>
      <c r="J18" s="173" t="s">
        <v>27</v>
      </c>
      <c r="K18" s="174" t="s">
        <v>28</v>
      </c>
      <c r="L18" s="168" t="s">
        <v>29</v>
      </c>
      <c r="M18" s="175"/>
      <c r="N18" s="3"/>
      <c r="O18" s="303">
        <v>6</v>
      </c>
      <c r="P18" s="251">
        <v>6</v>
      </c>
      <c r="Q18" s="304">
        <f>AE18+AL18</f>
        <v>1395.9</v>
      </c>
      <c r="R18" s="198" t="s">
        <v>86</v>
      </c>
      <c r="S18" s="78" t="s">
        <v>89</v>
      </c>
      <c r="T18" s="208" t="s">
        <v>39</v>
      </c>
      <c r="U18" s="208" t="s">
        <v>125</v>
      </c>
      <c r="V18" s="206">
        <v>53</v>
      </c>
      <c r="W18" s="290">
        <v>4.25</v>
      </c>
      <c r="X18" s="21"/>
      <c r="Y18" s="207">
        <v>6</v>
      </c>
      <c r="Z18" s="18">
        <v>143</v>
      </c>
      <c r="AA18" s="19">
        <v>144</v>
      </c>
      <c r="AB18" s="19">
        <v>145</v>
      </c>
      <c r="AC18" s="20"/>
      <c r="AD18" s="20"/>
      <c r="AE18" s="201">
        <f>SUM(Z18:AD20)</f>
        <v>697.3</v>
      </c>
      <c r="AF18" s="205">
        <v>4</v>
      </c>
      <c r="AG18" s="69"/>
      <c r="AH18" s="19">
        <v>145</v>
      </c>
      <c r="AI18" s="20"/>
      <c r="AJ18" s="20"/>
      <c r="AK18" s="20"/>
      <c r="AL18" s="201">
        <f>SUM(AG18:AK20)</f>
        <v>698.6</v>
      </c>
      <c r="AM18" s="205">
        <v>6</v>
      </c>
    </row>
    <row r="19" spans="1:39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03"/>
      <c r="P19" s="251"/>
      <c r="Q19" s="316"/>
      <c r="R19" s="198"/>
      <c r="S19" s="78" t="s">
        <v>88</v>
      </c>
      <c r="T19" s="319"/>
      <c r="U19" s="319"/>
      <c r="V19" s="206"/>
      <c r="W19" s="290"/>
      <c r="X19" s="22">
        <v>7.315</v>
      </c>
      <c r="Y19" s="207"/>
      <c r="Z19" s="21"/>
      <c r="AA19" s="20"/>
      <c r="AB19" s="20"/>
      <c r="AC19" s="19">
        <v>131</v>
      </c>
      <c r="AD19" s="79">
        <v>134.3</v>
      </c>
      <c r="AE19" s="201"/>
      <c r="AF19" s="205"/>
      <c r="AG19" s="69"/>
      <c r="AH19" s="20"/>
      <c r="AI19" s="19">
        <v>144</v>
      </c>
      <c r="AJ19" s="20"/>
      <c r="AK19" s="20"/>
      <c r="AL19" s="201"/>
      <c r="AM19" s="205"/>
    </row>
    <row r="20" spans="1:39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03"/>
      <c r="P20" s="251"/>
      <c r="Q20" s="299"/>
      <c r="R20" s="196"/>
      <c r="S20" s="78" t="s">
        <v>97</v>
      </c>
      <c r="T20" s="209"/>
      <c r="U20" s="209"/>
      <c r="V20" s="206"/>
      <c r="W20" s="290"/>
      <c r="X20" s="21"/>
      <c r="Y20" s="207"/>
      <c r="Z20" s="21"/>
      <c r="AA20" s="20"/>
      <c r="AB20" s="20"/>
      <c r="AC20" s="20"/>
      <c r="AD20" s="20"/>
      <c r="AE20" s="201"/>
      <c r="AF20" s="205"/>
      <c r="AG20" s="18">
        <v>145</v>
      </c>
      <c r="AH20" s="20"/>
      <c r="AI20" s="20"/>
      <c r="AJ20" s="19">
        <v>142</v>
      </c>
      <c r="AK20" s="79">
        <v>122.6</v>
      </c>
      <c r="AL20" s="201"/>
      <c r="AM20" s="205"/>
    </row>
    <row r="21" spans="1:39" ht="18" customHeight="1" thickBot="1">
      <c r="A21" s="3"/>
      <c r="B21" s="236" t="s">
        <v>72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3"/>
      <c r="N21" s="3"/>
      <c r="O21" s="212">
        <v>7</v>
      </c>
      <c r="P21" s="251">
        <v>4</v>
      </c>
      <c r="Q21" s="348">
        <f>AE21+AL21</f>
        <v>1382.01</v>
      </c>
      <c r="R21" s="227" t="s">
        <v>66</v>
      </c>
      <c r="S21" s="111" t="s">
        <v>76</v>
      </c>
      <c r="T21" s="195" t="s">
        <v>102</v>
      </c>
      <c r="U21" s="195" t="s">
        <v>80</v>
      </c>
      <c r="V21" s="206">
        <v>55</v>
      </c>
      <c r="W21" s="290">
        <v>3.5</v>
      </c>
      <c r="X21" s="22">
        <v>7.446</v>
      </c>
      <c r="Y21" s="205">
        <v>7</v>
      </c>
      <c r="Z21" s="21"/>
      <c r="AA21" s="20"/>
      <c r="AB21" s="19">
        <v>141</v>
      </c>
      <c r="AC21" s="19">
        <v>134</v>
      </c>
      <c r="AD21" s="79">
        <v>127.64</v>
      </c>
      <c r="AE21" s="285">
        <f>SUM(Z21:AD22)</f>
        <v>686.64</v>
      </c>
      <c r="AF21" s="210">
        <v>7</v>
      </c>
      <c r="AG21" s="21"/>
      <c r="AH21" s="20"/>
      <c r="AI21" s="20"/>
      <c r="AJ21" s="19">
        <v>138</v>
      </c>
      <c r="AK21" s="79">
        <v>135.37</v>
      </c>
      <c r="AL21" s="201">
        <f>SUM(AG21:AK22)</f>
        <v>695.37</v>
      </c>
      <c r="AM21" s="210">
        <v>7</v>
      </c>
    </row>
    <row r="22" spans="1:39" ht="18" customHeight="1" thickBot="1">
      <c r="A22" s="3"/>
      <c r="B22" s="237" t="s">
        <v>1</v>
      </c>
      <c r="C22" s="238"/>
      <c r="D22" s="241" t="s">
        <v>7</v>
      </c>
      <c r="E22" s="243" t="s">
        <v>30</v>
      </c>
      <c r="F22" s="245" t="s">
        <v>31</v>
      </c>
      <c r="G22" s="243" t="s">
        <v>32</v>
      </c>
      <c r="H22" s="243"/>
      <c r="I22" s="243"/>
      <c r="J22" s="243"/>
      <c r="K22" s="243"/>
      <c r="L22" s="247"/>
      <c r="M22" s="3"/>
      <c r="N22" s="3"/>
      <c r="O22" s="257"/>
      <c r="P22" s="233"/>
      <c r="Q22" s="350"/>
      <c r="R22" s="357"/>
      <c r="S22" s="189" t="s">
        <v>110</v>
      </c>
      <c r="T22" s="225"/>
      <c r="U22" s="225"/>
      <c r="V22" s="253"/>
      <c r="W22" s="344"/>
      <c r="X22" s="82"/>
      <c r="Y22" s="355"/>
      <c r="Z22" s="190">
        <v>144</v>
      </c>
      <c r="AA22" s="84">
        <v>140</v>
      </c>
      <c r="AB22" s="115"/>
      <c r="AC22" s="115"/>
      <c r="AD22" s="115"/>
      <c r="AE22" s="351"/>
      <c r="AF22" s="224"/>
      <c r="AG22" s="190">
        <v>138</v>
      </c>
      <c r="AH22" s="84">
        <v>147</v>
      </c>
      <c r="AI22" s="84">
        <v>137</v>
      </c>
      <c r="AJ22" s="115"/>
      <c r="AK22" s="115"/>
      <c r="AL22" s="217"/>
      <c r="AM22" s="224"/>
    </row>
    <row r="23" spans="1:39" ht="18" customHeight="1">
      <c r="A23" s="3"/>
      <c r="B23" s="239"/>
      <c r="C23" s="240"/>
      <c r="D23" s="242"/>
      <c r="E23" s="244"/>
      <c r="F23" s="246"/>
      <c r="G23" s="137" t="s">
        <v>66</v>
      </c>
      <c r="H23" s="33" t="s">
        <v>33</v>
      </c>
      <c r="I23" s="135" t="s">
        <v>62</v>
      </c>
      <c r="J23" s="132" t="s">
        <v>59</v>
      </c>
      <c r="K23" s="34" t="s">
        <v>34</v>
      </c>
      <c r="L23" s="163" t="s">
        <v>21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8" customHeight="1">
      <c r="A24" s="3"/>
      <c r="B24" s="239"/>
      <c r="C24" s="240"/>
      <c r="D24" s="242"/>
      <c r="E24" s="244"/>
      <c r="F24" s="246"/>
      <c r="G24" s="36" t="s">
        <v>68</v>
      </c>
      <c r="H24" s="36" t="s">
        <v>70</v>
      </c>
      <c r="I24" s="36" t="s">
        <v>71</v>
      </c>
      <c r="J24" s="36" t="s">
        <v>73</v>
      </c>
      <c r="K24" s="36" t="s">
        <v>74</v>
      </c>
      <c r="L24" s="164" t="s">
        <v>75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2"/>
      <c r="AA24" s="85"/>
      <c r="AB24" s="85"/>
      <c r="AC24" s="85"/>
      <c r="AD24" s="85"/>
      <c r="AE24" s="85"/>
      <c r="AF24" s="86"/>
      <c r="AG24" s="86"/>
      <c r="AH24" s="86"/>
      <c r="AI24" s="86"/>
      <c r="AJ24" s="86"/>
      <c r="AK24" s="86"/>
      <c r="AL24" s="2"/>
      <c r="AM24" s="2"/>
    </row>
    <row r="25" spans="1:39" ht="18" customHeight="1">
      <c r="A25" s="3"/>
      <c r="B25" s="154">
        <v>1</v>
      </c>
      <c r="C25" s="26" t="s">
        <v>28</v>
      </c>
      <c r="D25" s="38" t="s">
        <v>38</v>
      </c>
      <c r="E25" s="39">
        <f aca="true" t="shared" si="1" ref="E25:E33">SUM(G25:L25)</f>
        <v>76</v>
      </c>
      <c r="F25" s="40"/>
      <c r="G25" s="39"/>
      <c r="H25" s="126">
        <v>20</v>
      </c>
      <c r="I25" s="126">
        <v>20</v>
      </c>
      <c r="J25" s="126">
        <v>20</v>
      </c>
      <c r="K25" s="146">
        <v>16</v>
      </c>
      <c r="L25" s="165"/>
      <c r="M25" s="3"/>
      <c r="N25" s="3"/>
      <c r="O25" s="3"/>
      <c r="P25" s="3"/>
      <c r="Q25" s="87" t="s">
        <v>12</v>
      </c>
      <c r="R25" s="70"/>
      <c r="S25" s="70"/>
      <c r="T25" s="3"/>
      <c r="U25" s="97" t="s">
        <v>24</v>
      </c>
      <c r="V25" s="88"/>
      <c r="W25" s="88"/>
      <c r="X25" s="88"/>
      <c r="Y25" s="3"/>
      <c r="Z25" s="2"/>
      <c r="AA25" s="85"/>
      <c r="AB25" s="85"/>
      <c r="AC25" s="85"/>
      <c r="AD25" s="85"/>
      <c r="AE25" s="85"/>
      <c r="AF25" s="89"/>
      <c r="AG25" s="89"/>
      <c r="AH25" s="89"/>
      <c r="AI25" s="89"/>
      <c r="AJ25" s="89"/>
      <c r="AK25" s="89"/>
      <c r="AL25" s="2"/>
      <c r="AM25" s="2"/>
    </row>
    <row r="26" spans="1:39" ht="18" customHeight="1">
      <c r="A26" s="3"/>
      <c r="B26" s="154">
        <v>1</v>
      </c>
      <c r="C26" s="26" t="s">
        <v>28</v>
      </c>
      <c r="D26" s="38" t="s">
        <v>37</v>
      </c>
      <c r="E26" s="39">
        <f t="shared" si="1"/>
        <v>76</v>
      </c>
      <c r="F26" s="40"/>
      <c r="G26" s="39"/>
      <c r="H26" s="126">
        <v>20</v>
      </c>
      <c r="I26" s="126">
        <v>20</v>
      </c>
      <c r="J26" s="126">
        <v>20</v>
      </c>
      <c r="K26" s="146">
        <v>16</v>
      </c>
      <c r="L26" s="165"/>
      <c r="M26" s="3"/>
      <c r="N26" s="3"/>
      <c r="O26" s="3"/>
      <c r="P26" s="3"/>
      <c r="Q26" s="90" t="s">
        <v>20</v>
      </c>
      <c r="R26" s="71"/>
      <c r="S26" s="71"/>
      <c r="T26" s="3"/>
      <c r="U26" s="97" t="s">
        <v>14</v>
      </c>
      <c r="V26" s="88"/>
      <c r="W26" s="88"/>
      <c r="X26" s="88"/>
      <c r="Y26" s="3"/>
      <c r="Z26" s="2"/>
      <c r="AA26" s="85"/>
      <c r="AB26" s="85"/>
      <c r="AC26" s="85"/>
      <c r="AD26" s="85"/>
      <c r="AE26" s="85"/>
      <c r="AF26" s="89"/>
      <c r="AG26" s="89"/>
      <c r="AH26" s="89"/>
      <c r="AI26" s="89"/>
      <c r="AJ26" s="89"/>
      <c r="AK26" s="89"/>
      <c r="AL26" s="2"/>
      <c r="AM26" s="2"/>
    </row>
    <row r="27" spans="1:39" ht="18" customHeight="1">
      <c r="A27" s="3"/>
      <c r="B27" s="154">
        <v>2</v>
      </c>
      <c r="C27" s="26" t="s">
        <v>28</v>
      </c>
      <c r="D27" s="38" t="s">
        <v>17</v>
      </c>
      <c r="E27" s="39">
        <f t="shared" si="1"/>
        <v>71</v>
      </c>
      <c r="F27" s="40"/>
      <c r="G27" s="146">
        <v>16</v>
      </c>
      <c r="H27" s="39">
        <v>6</v>
      </c>
      <c r="I27" s="41">
        <v>13</v>
      </c>
      <c r="J27" s="146">
        <v>16</v>
      </c>
      <c r="K27" s="126">
        <v>20</v>
      </c>
      <c r="L27" s="165"/>
      <c r="M27" s="3"/>
      <c r="N27" s="3"/>
      <c r="O27" s="3"/>
      <c r="P27" s="3"/>
      <c r="Q27" s="90" t="s">
        <v>38</v>
      </c>
      <c r="R27" s="71"/>
      <c r="S27" s="71"/>
      <c r="T27" s="3"/>
      <c r="U27" s="97" t="s">
        <v>19</v>
      </c>
      <c r="V27" s="88"/>
      <c r="W27" s="88"/>
      <c r="X27" s="88"/>
      <c r="Y27" s="3"/>
      <c r="Z27" s="2"/>
      <c r="AA27" s="85"/>
      <c r="AB27" s="85"/>
      <c r="AC27" s="85"/>
      <c r="AD27" s="85"/>
      <c r="AE27" s="85"/>
      <c r="AF27" s="89"/>
      <c r="AG27" s="89"/>
      <c r="AH27" s="89"/>
      <c r="AI27" s="89"/>
      <c r="AJ27" s="89"/>
      <c r="AK27" s="89"/>
      <c r="AL27" s="2"/>
      <c r="AM27" s="2"/>
    </row>
    <row r="28" spans="1:39" ht="18" customHeight="1">
      <c r="A28" s="3"/>
      <c r="B28" s="154">
        <v>3</v>
      </c>
      <c r="C28" s="26" t="s">
        <v>28</v>
      </c>
      <c r="D28" s="38" t="s">
        <v>3</v>
      </c>
      <c r="E28" s="39">
        <f t="shared" si="1"/>
        <v>56</v>
      </c>
      <c r="F28" s="40"/>
      <c r="G28" s="41">
        <v>13</v>
      </c>
      <c r="H28" s="39">
        <v>10</v>
      </c>
      <c r="I28" s="39">
        <v>10</v>
      </c>
      <c r="J28" s="41">
        <v>13</v>
      </c>
      <c r="K28" s="39">
        <v>10</v>
      </c>
      <c r="L28" s="165"/>
      <c r="M28" s="3"/>
      <c r="N28" s="3"/>
      <c r="O28" s="3"/>
      <c r="P28" s="3"/>
      <c r="Q28" s="3"/>
      <c r="R28" s="3"/>
      <c r="S28" s="3"/>
      <c r="T28" s="3"/>
      <c r="U28" s="97" t="s">
        <v>124</v>
      </c>
      <c r="V28" s="88"/>
      <c r="W28" s="88"/>
      <c r="X28" s="88"/>
      <c r="Y28" s="3"/>
      <c r="Z28" s="2"/>
      <c r="AA28" s="85"/>
      <c r="AB28" s="85"/>
      <c r="AC28" s="85"/>
      <c r="AD28" s="85"/>
      <c r="AE28" s="85"/>
      <c r="AF28" s="89"/>
      <c r="AG28" s="89"/>
      <c r="AH28" s="89"/>
      <c r="AI28" s="89"/>
      <c r="AJ28" s="89"/>
      <c r="AK28" s="89"/>
      <c r="AL28" s="2"/>
      <c r="AM28" s="2"/>
    </row>
    <row r="29" spans="1:39" ht="18" customHeight="1">
      <c r="A29" s="3"/>
      <c r="B29" s="154">
        <v>3</v>
      </c>
      <c r="C29" s="26" t="s">
        <v>28</v>
      </c>
      <c r="D29" s="38" t="s">
        <v>44</v>
      </c>
      <c r="E29" s="39">
        <f t="shared" si="1"/>
        <v>56</v>
      </c>
      <c r="F29" s="40"/>
      <c r="G29" s="41">
        <v>13</v>
      </c>
      <c r="H29" s="39">
        <v>10</v>
      </c>
      <c r="I29" s="39">
        <v>10</v>
      </c>
      <c r="J29" s="41">
        <v>13</v>
      </c>
      <c r="K29" s="39">
        <v>10</v>
      </c>
      <c r="L29" s="16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2"/>
      <c r="AA29" s="85"/>
      <c r="AB29" s="85"/>
      <c r="AC29" s="85"/>
      <c r="AD29" s="85"/>
      <c r="AE29" s="85"/>
      <c r="AF29" s="89"/>
      <c r="AG29" s="89"/>
      <c r="AH29" s="89"/>
      <c r="AI29" s="89"/>
      <c r="AJ29" s="89"/>
      <c r="AK29" s="89"/>
      <c r="AL29" s="2"/>
      <c r="AM29" s="45"/>
    </row>
    <row r="30" spans="1:40" ht="18" customHeight="1">
      <c r="A30" s="3"/>
      <c r="B30" s="154">
        <v>4</v>
      </c>
      <c r="C30" s="26" t="s">
        <v>28</v>
      </c>
      <c r="D30" s="38" t="s">
        <v>2</v>
      </c>
      <c r="E30" s="39">
        <f t="shared" si="1"/>
        <v>55</v>
      </c>
      <c r="F30" s="40"/>
      <c r="G30" s="39">
        <v>10</v>
      </c>
      <c r="H30" s="146">
        <v>16</v>
      </c>
      <c r="I30" s="39">
        <v>6</v>
      </c>
      <c r="J30" s="39">
        <v>10</v>
      </c>
      <c r="K30" s="41">
        <v>13</v>
      </c>
      <c r="L30" s="165"/>
      <c r="M30" s="3"/>
      <c r="N30" s="3"/>
      <c r="O30" s="48"/>
      <c r="P30" s="48"/>
      <c r="Q30" s="48"/>
      <c r="R30" s="61"/>
      <c r="S30" s="61"/>
      <c r="T30" s="61"/>
      <c r="U30" s="56"/>
      <c r="V30" s="57"/>
      <c r="W30" s="58"/>
      <c r="X30" s="56"/>
      <c r="Y30" s="56"/>
      <c r="Z30" s="5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45"/>
      <c r="AM30" s="45"/>
      <c r="AN30" s="128"/>
    </row>
    <row r="31" spans="1:40" ht="18" customHeight="1">
      <c r="A31" s="3"/>
      <c r="B31" s="154">
        <v>4</v>
      </c>
      <c r="C31" s="26" t="s">
        <v>28</v>
      </c>
      <c r="D31" s="38" t="s">
        <v>83</v>
      </c>
      <c r="E31" s="39">
        <f t="shared" si="1"/>
        <v>55</v>
      </c>
      <c r="F31" s="40"/>
      <c r="G31" s="39">
        <v>10</v>
      </c>
      <c r="H31" s="146">
        <v>16</v>
      </c>
      <c r="I31" s="39">
        <v>6</v>
      </c>
      <c r="J31" s="39">
        <v>10</v>
      </c>
      <c r="K31" s="41">
        <v>13</v>
      </c>
      <c r="L31" s="165"/>
      <c r="M31" s="3"/>
      <c r="N31" s="3"/>
      <c r="O31" s="48"/>
      <c r="P31" s="48"/>
      <c r="Q31" s="48"/>
      <c r="R31" s="61"/>
      <c r="S31" s="61"/>
      <c r="T31" s="61"/>
      <c r="U31" s="56"/>
      <c r="V31" s="57"/>
      <c r="W31" s="58"/>
      <c r="X31" s="56"/>
      <c r="Y31" s="56"/>
      <c r="Z31" s="59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89"/>
    </row>
    <row r="32" spans="1:40" ht="18" customHeight="1">
      <c r="A32" s="3"/>
      <c r="B32" s="154">
        <v>5</v>
      </c>
      <c r="C32" s="26" t="s">
        <v>28</v>
      </c>
      <c r="D32" s="38" t="s">
        <v>87</v>
      </c>
      <c r="E32" s="39">
        <f t="shared" si="1"/>
        <v>36</v>
      </c>
      <c r="F32" s="40"/>
      <c r="G32" s="39">
        <v>8</v>
      </c>
      <c r="H32" s="39">
        <v>8</v>
      </c>
      <c r="I32" s="39">
        <v>4</v>
      </c>
      <c r="J32" s="39">
        <v>8</v>
      </c>
      <c r="K32" s="39">
        <v>8</v>
      </c>
      <c r="L32" s="165"/>
      <c r="M32" s="3"/>
      <c r="N32" s="3"/>
      <c r="O32" s="48"/>
      <c r="P32" s="48"/>
      <c r="Q32" s="48"/>
      <c r="R32" s="61"/>
      <c r="S32" s="48"/>
      <c r="T32" s="61"/>
      <c r="U32" s="56"/>
      <c r="V32" s="57"/>
      <c r="W32" s="58"/>
      <c r="X32" s="108"/>
      <c r="Y32" s="56"/>
      <c r="Z32" s="93"/>
      <c r="AA32" s="93"/>
      <c r="AB32" s="129"/>
      <c r="AC32" s="93"/>
      <c r="AD32" s="94"/>
      <c r="AE32" s="323"/>
      <c r="AF32" s="322"/>
      <c r="AG32" s="93"/>
      <c r="AH32" s="93"/>
      <c r="AI32" s="93"/>
      <c r="AJ32" s="93"/>
      <c r="AK32" s="93"/>
      <c r="AL32" s="323"/>
      <c r="AM32" s="322"/>
      <c r="AN32" s="89"/>
    </row>
    <row r="33" spans="1:40" ht="18" customHeight="1">
      <c r="A33" s="3"/>
      <c r="B33" s="154">
        <v>6</v>
      </c>
      <c r="C33" s="150" t="s">
        <v>47</v>
      </c>
      <c r="D33" s="38" t="s">
        <v>88</v>
      </c>
      <c r="E33" s="39">
        <f t="shared" si="1"/>
        <v>34</v>
      </c>
      <c r="F33" s="40"/>
      <c r="G33" s="39">
        <v>8</v>
      </c>
      <c r="H33" s="39">
        <v>8</v>
      </c>
      <c r="I33" s="39">
        <v>4</v>
      </c>
      <c r="J33" s="39">
        <v>8</v>
      </c>
      <c r="K33" s="39">
        <v>6</v>
      </c>
      <c r="L33" s="165"/>
      <c r="M33" s="3"/>
      <c r="N33" s="3"/>
      <c r="O33" s="48"/>
      <c r="P33" s="48"/>
      <c r="Q33" s="48"/>
      <c r="R33" s="61"/>
      <c r="S33" s="99"/>
      <c r="T33" s="61"/>
      <c r="U33" s="56"/>
      <c r="V33" s="57"/>
      <c r="W33" s="58"/>
      <c r="X33" s="93"/>
      <c r="Y33" s="56"/>
      <c r="Z33" s="93"/>
      <c r="AA33" s="93"/>
      <c r="AB33" s="93"/>
      <c r="AC33" s="93"/>
      <c r="AD33" s="93"/>
      <c r="AE33" s="323"/>
      <c r="AF33" s="322"/>
      <c r="AG33" s="93"/>
      <c r="AH33" s="94"/>
      <c r="AI33" s="129"/>
      <c r="AJ33" s="93"/>
      <c r="AK33" s="93"/>
      <c r="AL33" s="323"/>
      <c r="AM33" s="322"/>
      <c r="AN33" s="89"/>
    </row>
    <row r="34" spans="1:40" ht="18" customHeight="1">
      <c r="A34" s="3"/>
      <c r="B34" s="154">
        <v>7</v>
      </c>
      <c r="C34" s="26" t="s">
        <v>28</v>
      </c>
      <c r="D34" s="38" t="s">
        <v>89</v>
      </c>
      <c r="E34" s="39">
        <f aca="true" t="shared" si="2" ref="E34:E47">SUM(G34:L34)</f>
        <v>32</v>
      </c>
      <c r="F34" s="40"/>
      <c r="G34" s="39">
        <v>6</v>
      </c>
      <c r="H34" s="41">
        <v>13</v>
      </c>
      <c r="I34" s="39">
        <v>3</v>
      </c>
      <c r="J34" s="39">
        <v>4</v>
      </c>
      <c r="K34" s="39">
        <v>6</v>
      </c>
      <c r="L34" s="165"/>
      <c r="M34" s="3"/>
      <c r="N34" s="3"/>
      <c r="O34" s="48"/>
      <c r="P34" s="48"/>
      <c r="Q34" s="48"/>
      <c r="R34" s="61"/>
      <c r="S34" s="48"/>
      <c r="T34" s="61"/>
      <c r="U34" s="56"/>
      <c r="V34" s="57"/>
      <c r="W34" s="58"/>
      <c r="X34" s="108"/>
      <c r="Y34" s="56"/>
      <c r="Z34" s="93"/>
      <c r="AA34" s="93"/>
      <c r="AB34" s="93"/>
      <c r="AC34" s="93"/>
      <c r="AD34" s="94"/>
      <c r="AE34" s="323"/>
      <c r="AF34" s="322"/>
      <c r="AG34" s="93"/>
      <c r="AH34" s="93"/>
      <c r="AI34" s="93"/>
      <c r="AJ34" s="93"/>
      <c r="AK34" s="93"/>
      <c r="AL34" s="323"/>
      <c r="AM34" s="322"/>
      <c r="AN34" s="89"/>
    </row>
    <row r="35" spans="1:40" ht="18" customHeight="1">
      <c r="A35" s="3"/>
      <c r="B35" s="155">
        <v>8</v>
      </c>
      <c r="C35" s="150" t="s">
        <v>50</v>
      </c>
      <c r="D35" s="38" t="s">
        <v>76</v>
      </c>
      <c r="E35" s="39">
        <f t="shared" si="2"/>
        <v>31</v>
      </c>
      <c r="F35" s="40"/>
      <c r="G35" s="41">
        <v>13</v>
      </c>
      <c r="H35" s="39"/>
      <c r="I35" s="39">
        <v>8</v>
      </c>
      <c r="J35" s="39">
        <v>6</v>
      </c>
      <c r="K35" s="39">
        <v>4</v>
      </c>
      <c r="L35" s="165"/>
      <c r="M35" s="3"/>
      <c r="N35" s="3"/>
      <c r="O35" s="48"/>
      <c r="P35" s="48"/>
      <c r="Q35" s="48"/>
      <c r="R35" s="61"/>
      <c r="S35" s="99"/>
      <c r="T35" s="61"/>
      <c r="U35" s="56"/>
      <c r="V35" s="57"/>
      <c r="W35" s="58"/>
      <c r="X35" s="93"/>
      <c r="Y35" s="56"/>
      <c r="Z35" s="93"/>
      <c r="AA35" s="93"/>
      <c r="AB35" s="93"/>
      <c r="AC35" s="93"/>
      <c r="AD35" s="93"/>
      <c r="AE35" s="323"/>
      <c r="AF35" s="322"/>
      <c r="AG35" s="93"/>
      <c r="AH35" s="93"/>
      <c r="AI35" s="93"/>
      <c r="AJ35" s="94"/>
      <c r="AK35" s="93"/>
      <c r="AL35" s="323"/>
      <c r="AM35" s="322"/>
      <c r="AN35" s="89"/>
    </row>
    <row r="36" spans="1:40" ht="18" customHeight="1">
      <c r="A36" s="3"/>
      <c r="B36" s="155">
        <v>9</v>
      </c>
      <c r="C36" s="150" t="s">
        <v>47</v>
      </c>
      <c r="D36" s="38" t="s">
        <v>98</v>
      </c>
      <c r="E36" s="39">
        <f t="shared" si="2"/>
        <v>28</v>
      </c>
      <c r="F36" s="40"/>
      <c r="G36" s="39"/>
      <c r="H36" s="39">
        <v>8</v>
      </c>
      <c r="I36" s="39">
        <v>4</v>
      </c>
      <c r="J36" s="39">
        <v>8</v>
      </c>
      <c r="K36" s="39">
        <v>8</v>
      </c>
      <c r="L36" s="176"/>
      <c r="M36" s="3"/>
      <c r="N36" s="3"/>
      <c r="O36" s="48"/>
      <c r="P36" s="48"/>
      <c r="Q36" s="48"/>
      <c r="R36" s="61"/>
      <c r="S36" s="99"/>
      <c r="T36" s="61"/>
      <c r="U36" s="56"/>
      <c r="V36" s="57"/>
      <c r="W36" s="58"/>
      <c r="X36" s="108"/>
      <c r="Y36" s="56"/>
      <c r="Z36" s="93"/>
      <c r="AA36" s="94"/>
      <c r="AB36" s="93"/>
      <c r="AC36" s="93"/>
      <c r="AD36" s="93"/>
      <c r="AE36" s="323"/>
      <c r="AF36" s="322"/>
      <c r="AG36" s="93"/>
      <c r="AH36" s="93"/>
      <c r="AI36" s="93"/>
      <c r="AJ36" s="93"/>
      <c r="AK36" s="93"/>
      <c r="AL36" s="323"/>
      <c r="AM36" s="322"/>
      <c r="AN36" s="89"/>
    </row>
    <row r="37" spans="1:40" ht="18" customHeight="1">
      <c r="A37" s="3"/>
      <c r="B37" s="154">
        <v>10</v>
      </c>
      <c r="C37" s="150" t="s">
        <v>29</v>
      </c>
      <c r="D37" s="147" t="s">
        <v>95</v>
      </c>
      <c r="E37" s="39">
        <f t="shared" si="2"/>
        <v>26</v>
      </c>
      <c r="F37" s="40"/>
      <c r="G37" s="126">
        <v>20</v>
      </c>
      <c r="H37" s="39">
        <v>6</v>
      </c>
      <c r="I37" s="134"/>
      <c r="J37" s="39"/>
      <c r="K37" s="39"/>
      <c r="L37" s="165"/>
      <c r="M37" s="3"/>
      <c r="N37" s="3"/>
      <c r="O37" s="48"/>
      <c r="P37" s="48"/>
      <c r="Q37" s="48"/>
      <c r="R37" s="61"/>
      <c r="S37" s="99"/>
      <c r="T37" s="61"/>
      <c r="U37" s="56"/>
      <c r="V37" s="57"/>
      <c r="W37" s="58"/>
      <c r="X37" s="93"/>
      <c r="Y37" s="56"/>
      <c r="Z37" s="93"/>
      <c r="AA37" s="93"/>
      <c r="AB37" s="93"/>
      <c r="AC37" s="93"/>
      <c r="AD37" s="93"/>
      <c r="AE37" s="323"/>
      <c r="AF37" s="322"/>
      <c r="AG37" s="93"/>
      <c r="AH37" s="93"/>
      <c r="AI37" s="93"/>
      <c r="AJ37" s="93"/>
      <c r="AK37" s="94"/>
      <c r="AL37" s="323"/>
      <c r="AM37" s="322"/>
      <c r="AN37" s="89"/>
    </row>
    <row r="38" spans="1:40" ht="18" customHeight="1">
      <c r="A38" s="3"/>
      <c r="B38" s="154">
        <v>10</v>
      </c>
      <c r="C38" s="150" t="s">
        <v>29</v>
      </c>
      <c r="D38" s="191" t="s">
        <v>94</v>
      </c>
      <c r="E38" s="39">
        <f t="shared" si="2"/>
        <v>26</v>
      </c>
      <c r="F38" s="40"/>
      <c r="G38" s="126">
        <v>20</v>
      </c>
      <c r="H38" s="134"/>
      <c r="I38" s="39"/>
      <c r="J38" s="39">
        <v>6</v>
      </c>
      <c r="K38" s="39"/>
      <c r="L38" s="176"/>
      <c r="M38" s="3"/>
      <c r="N38" s="3"/>
      <c r="O38" s="48"/>
      <c r="P38" s="48"/>
      <c r="Q38" s="48"/>
      <c r="R38" s="61"/>
      <c r="S38" s="99"/>
      <c r="T38" s="61"/>
      <c r="U38" s="56"/>
      <c r="V38" s="57"/>
      <c r="W38" s="58"/>
      <c r="X38" s="108"/>
      <c r="Y38" s="56"/>
      <c r="Z38" s="93"/>
      <c r="AA38" s="93"/>
      <c r="AB38" s="94"/>
      <c r="AC38" s="94"/>
      <c r="AD38" s="94"/>
      <c r="AE38" s="323"/>
      <c r="AF38" s="324"/>
      <c r="AG38" s="93"/>
      <c r="AH38" s="93"/>
      <c r="AI38" s="93"/>
      <c r="AJ38" s="93"/>
      <c r="AK38" s="93"/>
      <c r="AL38" s="323"/>
      <c r="AM38" s="324"/>
      <c r="AN38" s="89"/>
    </row>
    <row r="39" spans="1:40" ht="18" customHeight="1">
      <c r="A39" s="3"/>
      <c r="B39" s="154">
        <v>10</v>
      </c>
      <c r="C39" s="150" t="s">
        <v>50</v>
      </c>
      <c r="D39" s="38" t="s">
        <v>97</v>
      </c>
      <c r="E39" s="39">
        <f t="shared" si="2"/>
        <v>26</v>
      </c>
      <c r="F39" s="40"/>
      <c r="G39" s="39"/>
      <c r="H39" s="41">
        <v>13</v>
      </c>
      <c r="I39" s="39">
        <v>3</v>
      </c>
      <c r="J39" s="39">
        <v>4</v>
      </c>
      <c r="K39" s="39">
        <v>6</v>
      </c>
      <c r="L39" s="165"/>
      <c r="M39" s="3"/>
      <c r="N39" s="3"/>
      <c r="O39" s="48"/>
      <c r="P39" s="48"/>
      <c r="Q39" s="48"/>
      <c r="R39" s="61"/>
      <c r="S39" s="99"/>
      <c r="T39" s="61"/>
      <c r="U39" s="56"/>
      <c r="V39" s="57"/>
      <c r="W39" s="58"/>
      <c r="X39" s="93"/>
      <c r="Y39" s="56"/>
      <c r="Z39" s="93"/>
      <c r="AA39" s="93"/>
      <c r="AB39" s="93"/>
      <c r="AC39" s="93"/>
      <c r="AD39" s="93"/>
      <c r="AE39" s="323"/>
      <c r="AF39" s="324"/>
      <c r="AG39" s="93"/>
      <c r="AH39" s="93"/>
      <c r="AI39" s="94"/>
      <c r="AJ39" s="93"/>
      <c r="AK39" s="94"/>
      <c r="AL39" s="323"/>
      <c r="AM39" s="324"/>
      <c r="AN39" s="89"/>
    </row>
    <row r="40" spans="1:40" ht="18" customHeight="1">
      <c r="A40" s="3"/>
      <c r="B40" s="154">
        <v>11</v>
      </c>
      <c r="C40" s="31" t="s">
        <v>27</v>
      </c>
      <c r="D40" s="114" t="s">
        <v>122</v>
      </c>
      <c r="E40" s="39">
        <f t="shared" si="2"/>
        <v>20</v>
      </c>
      <c r="F40" s="40"/>
      <c r="G40" s="39"/>
      <c r="H40" s="39"/>
      <c r="I40" s="39"/>
      <c r="J40" s="39"/>
      <c r="K40" s="126">
        <v>20</v>
      </c>
      <c r="L40" s="176"/>
      <c r="M40" s="3"/>
      <c r="N40" s="3"/>
      <c r="O40" s="48"/>
      <c r="P40" s="48"/>
      <c r="Q40" s="48"/>
      <c r="R40" s="61"/>
      <c r="S40" s="48"/>
      <c r="T40" s="61"/>
      <c r="U40" s="56"/>
      <c r="V40" s="57"/>
      <c r="W40" s="58"/>
      <c r="X40" s="108"/>
      <c r="Y40" s="56"/>
      <c r="Z40" s="93"/>
      <c r="AA40" s="93"/>
      <c r="AB40" s="94"/>
      <c r="AC40" s="94"/>
      <c r="AD40" s="94"/>
      <c r="AE40" s="323"/>
      <c r="AF40" s="324"/>
      <c r="AG40" s="93"/>
      <c r="AH40" s="93"/>
      <c r="AI40" s="93"/>
      <c r="AJ40" s="93"/>
      <c r="AK40" s="93"/>
      <c r="AL40" s="323"/>
      <c r="AM40" s="324"/>
      <c r="AN40" s="89"/>
    </row>
    <row r="41" spans="1:40" ht="18" customHeight="1">
      <c r="A41" s="3"/>
      <c r="B41" s="154">
        <v>12</v>
      </c>
      <c r="C41" s="150" t="s">
        <v>50</v>
      </c>
      <c r="D41" s="38" t="s">
        <v>110</v>
      </c>
      <c r="E41" s="39">
        <f t="shared" si="2"/>
        <v>18</v>
      </c>
      <c r="F41" s="40"/>
      <c r="G41" s="39"/>
      <c r="H41" s="39"/>
      <c r="I41" s="39">
        <v>8</v>
      </c>
      <c r="J41" s="39">
        <v>6</v>
      </c>
      <c r="K41" s="39">
        <v>4</v>
      </c>
      <c r="L41" s="165"/>
      <c r="M41" s="3"/>
      <c r="N41" s="3"/>
      <c r="O41" s="48"/>
      <c r="P41" s="48"/>
      <c r="Q41" s="48"/>
      <c r="R41" s="61"/>
      <c r="S41" s="48"/>
      <c r="T41" s="61"/>
      <c r="U41" s="56"/>
      <c r="V41" s="57"/>
      <c r="W41" s="58"/>
      <c r="X41" s="93"/>
      <c r="Y41" s="56"/>
      <c r="Z41" s="93"/>
      <c r="AA41" s="93"/>
      <c r="AB41" s="93"/>
      <c r="AC41" s="93"/>
      <c r="AD41" s="93"/>
      <c r="AE41" s="323"/>
      <c r="AF41" s="324"/>
      <c r="AG41" s="94"/>
      <c r="AH41" s="93"/>
      <c r="AI41" s="93"/>
      <c r="AJ41" s="93"/>
      <c r="AK41" s="93"/>
      <c r="AL41" s="323"/>
      <c r="AM41" s="324"/>
      <c r="AN41" s="89"/>
    </row>
    <row r="42" spans="1:40" ht="18" customHeight="1">
      <c r="A42" s="3"/>
      <c r="B42" s="154">
        <v>13</v>
      </c>
      <c r="C42" s="150" t="s">
        <v>108</v>
      </c>
      <c r="D42" s="38" t="s">
        <v>77</v>
      </c>
      <c r="E42" s="39">
        <f t="shared" si="2"/>
        <v>16</v>
      </c>
      <c r="F42" s="40"/>
      <c r="G42" s="146">
        <v>16</v>
      </c>
      <c r="H42" s="131"/>
      <c r="I42" s="39"/>
      <c r="J42" s="39"/>
      <c r="K42" s="39"/>
      <c r="L42" s="165"/>
      <c r="M42" s="3"/>
      <c r="N42" s="3"/>
      <c r="O42" s="48"/>
      <c r="P42" s="48"/>
      <c r="Q42" s="48"/>
      <c r="R42" s="61"/>
      <c r="S42" s="48"/>
      <c r="T42" s="61"/>
      <c r="U42" s="56"/>
      <c r="V42" s="57"/>
      <c r="W42" s="58"/>
      <c r="Y42" s="108"/>
      <c r="Z42" s="94"/>
      <c r="AA42" s="94"/>
      <c r="AB42" s="93"/>
      <c r="AC42" s="93"/>
      <c r="AD42" s="93"/>
      <c r="AE42" s="323"/>
      <c r="AF42" s="324"/>
      <c r="AG42" s="93"/>
      <c r="AH42" s="93"/>
      <c r="AI42" s="93"/>
      <c r="AJ42" s="93"/>
      <c r="AK42" s="93"/>
      <c r="AL42" s="323"/>
      <c r="AM42" s="324"/>
      <c r="AN42" s="89"/>
    </row>
    <row r="43" spans="1:40" ht="18" customHeight="1">
      <c r="A43" s="3"/>
      <c r="B43" s="154">
        <v>13</v>
      </c>
      <c r="C43" s="150" t="s">
        <v>108</v>
      </c>
      <c r="D43" s="38" t="s">
        <v>43</v>
      </c>
      <c r="E43" s="39">
        <f t="shared" si="2"/>
        <v>16</v>
      </c>
      <c r="F43" s="40"/>
      <c r="G43" s="39"/>
      <c r="H43" s="39" t="s">
        <v>106</v>
      </c>
      <c r="I43" s="146">
        <v>16</v>
      </c>
      <c r="J43" s="39"/>
      <c r="K43" s="39"/>
      <c r="L43" s="165"/>
      <c r="M43" s="3"/>
      <c r="N43" s="3"/>
      <c r="O43" s="48"/>
      <c r="P43" s="48"/>
      <c r="Q43" s="48"/>
      <c r="R43" s="61"/>
      <c r="S43" s="48"/>
      <c r="T43" s="61"/>
      <c r="U43" s="56"/>
      <c r="V43" s="57"/>
      <c r="W43" s="58"/>
      <c r="Y43" s="93"/>
      <c r="Z43" s="93"/>
      <c r="AA43" s="93"/>
      <c r="AB43" s="93"/>
      <c r="AC43" s="93"/>
      <c r="AD43" s="93"/>
      <c r="AE43" s="323"/>
      <c r="AF43" s="324"/>
      <c r="AG43" s="93"/>
      <c r="AH43" s="93"/>
      <c r="AI43" s="93"/>
      <c r="AJ43" s="93"/>
      <c r="AK43" s="94"/>
      <c r="AL43" s="323"/>
      <c r="AM43" s="324"/>
      <c r="AN43" s="89"/>
    </row>
    <row r="44" spans="1:40" ht="18" customHeight="1">
      <c r="A44" s="3"/>
      <c r="B44" s="154">
        <v>13</v>
      </c>
      <c r="C44" s="150" t="s">
        <v>108</v>
      </c>
      <c r="D44" s="38" t="s">
        <v>42</v>
      </c>
      <c r="E44" s="39">
        <f t="shared" si="2"/>
        <v>16</v>
      </c>
      <c r="F44" s="40"/>
      <c r="G44" s="39"/>
      <c r="H44" s="39" t="s">
        <v>106</v>
      </c>
      <c r="I44" s="146">
        <v>16</v>
      </c>
      <c r="J44" s="39"/>
      <c r="K44" s="39"/>
      <c r="L44" s="165"/>
      <c r="M44" s="3"/>
      <c r="N44" s="3"/>
      <c r="O44" s="48"/>
      <c r="P44" s="48"/>
      <c r="Q44" s="48"/>
      <c r="R44" s="48"/>
      <c r="S44" s="48"/>
      <c r="T44" s="48"/>
      <c r="U44" s="48"/>
      <c r="V44" s="48"/>
      <c r="W44" s="48"/>
      <c r="X44" s="108"/>
      <c r="Y44" s="108"/>
      <c r="Z44" s="93"/>
      <c r="AA44" s="93"/>
      <c r="AB44" s="93"/>
      <c r="AC44" s="93"/>
      <c r="AD44" s="93"/>
      <c r="AE44" s="323"/>
      <c r="AF44" s="324"/>
      <c r="AG44" s="93"/>
      <c r="AH44" s="93"/>
      <c r="AI44" s="93"/>
      <c r="AJ44" s="93"/>
      <c r="AK44" s="93"/>
      <c r="AL44" s="323"/>
      <c r="AM44" s="324"/>
      <c r="AN44" s="85"/>
    </row>
    <row r="45" spans="1:40" ht="18" customHeight="1">
      <c r="A45" s="3"/>
      <c r="B45" s="154">
        <v>13</v>
      </c>
      <c r="C45" s="150" t="s">
        <v>108</v>
      </c>
      <c r="D45" s="38" t="s">
        <v>113</v>
      </c>
      <c r="E45" s="39">
        <f t="shared" si="2"/>
        <v>16</v>
      </c>
      <c r="F45" s="40"/>
      <c r="G45" s="39"/>
      <c r="H45" s="39"/>
      <c r="I45" s="39"/>
      <c r="J45" s="146">
        <v>16</v>
      </c>
      <c r="K45" s="39"/>
      <c r="L45" s="165"/>
      <c r="M45" s="3"/>
      <c r="N45" s="3"/>
      <c r="O45" s="48"/>
      <c r="P45" s="48"/>
      <c r="Q45" s="48"/>
      <c r="R45" s="48"/>
      <c r="S45" s="48"/>
      <c r="T45" s="48"/>
      <c r="U45" s="48"/>
      <c r="V45" s="48"/>
      <c r="W45" s="48"/>
      <c r="X45" s="93"/>
      <c r="Y45" s="93"/>
      <c r="Z45" s="93"/>
      <c r="AA45" s="93"/>
      <c r="AB45" s="93"/>
      <c r="AC45" s="93"/>
      <c r="AD45" s="93"/>
      <c r="AE45" s="323"/>
      <c r="AF45" s="324"/>
      <c r="AG45" s="93"/>
      <c r="AH45" s="93"/>
      <c r="AI45" s="93"/>
      <c r="AJ45" s="93"/>
      <c r="AK45" s="93"/>
      <c r="AL45" s="323"/>
      <c r="AM45" s="324"/>
      <c r="AN45" s="85"/>
    </row>
    <row r="46" spans="1:39" ht="18" customHeight="1">
      <c r="A46" s="3"/>
      <c r="B46" s="154">
        <v>14</v>
      </c>
      <c r="C46" s="150" t="s">
        <v>108</v>
      </c>
      <c r="D46" s="38" t="s">
        <v>109</v>
      </c>
      <c r="E46" s="39">
        <f t="shared" si="2"/>
        <v>13</v>
      </c>
      <c r="F46" s="40"/>
      <c r="G46" s="39"/>
      <c r="H46" s="39"/>
      <c r="I46" s="41">
        <v>13</v>
      </c>
      <c r="J46" s="39"/>
      <c r="K46" s="39"/>
      <c r="L46" s="165"/>
      <c r="M46" s="3"/>
      <c r="N46" s="3"/>
      <c r="O46" s="48"/>
      <c r="P46" s="48"/>
      <c r="Q46" s="48"/>
      <c r="R46" s="48"/>
      <c r="S46" s="48"/>
      <c r="T46" s="48"/>
      <c r="U46" s="48"/>
      <c r="V46" s="48"/>
      <c r="W46" s="48"/>
      <c r="X46" s="108"/>
      <c r="Y46" s="108"/>
      <c r="Z46" s="93"/>
      <c r="AA46" s="93"/>
      <c r="AB46" s="93"/>
      <c r="AC46" s="93"/>
      <c r="AD46" s="93"/>
      <c r="AE46" s="323"/>
      <c r="AF46" s="324"/>
      <c r="AG46" s="93"/>
      <c r="AH46" s="93"/>
      <c r="AI46" s="93"/>
      <c r="AJ46" s="93"/>
      <c r="AK46" s="93"/>
      <c r="AL46" s="323"/>
      <c r="AM46" s="324"/>
    </row>
    <row r="47" spans="1:39" ht="18" customHeight="1">
      <c r="A47" s="3"/>
      <c r="B47" s="154">
        <v>15</v>
      </c>
      <c r="C47" s="31" t="s">
        <v>27</v>
      </c>
      <c r="D47" s="38" t="s">
        <v>90</v>
      </c>
      <c r="E47" s="39">
        <f t="shared" si="2"/>
        <v>6</v>
      </c>
      <c r="F47" s="40"/>
      <c r="G47" s="39">
        <v>6</v>
      </c>
      <c r="H47" s="39"/>
      <c r="I47" s="39"/>
      <c r="J47" s="39"/>
      <c r="K47" s="39"/>
      <c r="L47" s="165"/>
      <c r="M47" s="3"/>
      <c r="N47" s="3"/>
      <c r="O47" s="48"/>
      <c r="P47" s="48"/>
      <c r="Q47" s="48"/>
      <c r="R47" s="48"/>
      <c r="S47" s="48"/>
      <c r="T47" s="48"/>
      <c r="U47" s="48"/>
      <c r="V47" s="48"/>
      <c r="W47" s="48"/>
      <c r="X47" s="93"/>
      <c r="Y47" s="93"/>
      <c r="Z47" s="93"/>
      <c r="AA47" s="93"/>
      <c r="AB47" s="93"/>
      <c r="AC47" s="93"/>
      <c r="AD47" s="93"/>
      <c r="AE47" s="323"/>
      <c r="AF47" s="324"/>
      <c r="AG47" s="93"/>
      <c r="AH47" s="93"/>
      <c r="AI47" s="93"/>
      <c r="AJ47" s="93"/>
      <c r="AK47" s="93"/>
      <c r="AL47" s="323"/>
      <c r="AM47" s="324"/>
    </row>
    <row r="48" spans="1:39" ht="18" customHeight="1">
      <c r="A48" s="3"/>
      <c r="B48" s="154"/>
      <c r="C48" s="27"/>
      <c r="D48" s="114"/>
      <c r="E48" s="39"/>
      <c r="F48" s="40"/>
      <c r="G48" s="39"/>
      <c r="H48" s="39"/>
      <c r="I48" s="39"/>
      <c r="J48" s="39"/>
      <c r="K48" s="39"/>
      <c r="L48" s="165"/>
      <c r="M48" s="3"/>
      <c r="N48" s="3"/>
      <c r="O48" s="48"/>
      <c r="P48" s="48"/>
      <c r="Q48" s="48"/>
      <c r="R48" s="48"/>
      <c r="S48" s="48"/>
      <c r="T48" s="48"/>
      <c r="U48" s="48"/>
      <c r="V48" s="48"/>
      <c r="W48" s="48"/>
      <c r="X48" s="108"/>
      <c r="Y48" s="108"/>
      <c r="Z48" s="93"/>
      <c r="AA48" s="93"/>
      <c r="AB48" s="93"/>
      <c r="AC48" s="93"/>
      <c r="AD48" s="93"/>
      <c r="AE48" s="323"/>
      <c r="AF48" s="324"/>
      <c r="AG48" s="93"/>
      <c r="AH48" s="93"/>
      <c r="AI48" s="93"/>
      <c r="AJ48" s="93"/>
      <c r="AK48" s="93"/>
      <c r="AL48" s="323"/>
      <c r="AM48" s="324"/>
    </row>
    <row r="49" spans="1:39" ht="18" customHeight="1">
      <c r="A49" s="3"/>
      <c r="B49" s="154"/>
      <c r="C49" s="27"/>
      <c r="D49" s="38"/>
      <c r="E49" s="39"/>
      <c r="F49" s="40"/>
      <c r="G49" s="39"/>
      <c r="H49" s="39"/>
      <c r="I49" s="39"/>
      <c r="J49" s="39"/>
      <c r="K49" s="39"/>
      <c r="L49" s="165"/>
      <c r="M49" s="3"/>
      <c r="N49" s="3"/>
      <c r="O49" s="48"/>
      <c r="P49" s="48"/>
      <c r="Q49" s="48"/>
      <c r="R49" s="48"/>
      <c r="S49" s="48"/>
      <c r="T49" s="48"/>
      <c r="U49" s="48"/>
      <c r="V49" s="48"/>
      <c r="W49" s="48"/>
      <c r="X49" s="93"/>
      <c r="Y49" s="93"/>
      <c r="Z49" s="93"/>
      <c r="AA49" s="93"/>
      <c r="AB49" s="93"/>
      <c r="AC49" s="93"/>
      <c r="AD49" s="93"/>
      <c r="AE49" s="323"/>
      <c r="AF49" s="324"/>
      <c r="AG49" s="93"/>
      <c r="AH49" s="93"/>
      <c r="AI49" s="93"/>
      <c r="AJ49" s="93"/>
      <c r="AK49" s="93"/>
      <c r="AL49" s="323"/>
      <c r="AM49" s="324"/>
    </row>
    <row r="50" spans="1:39" ht="18" customHeight="1">
      <c r="A50" s="3"/>
      <c r="B50" s="154"/>
      <c r="C50" s="27"/>
      <c r="D50" s="38"/>
      <c r="E50" s="39"/>
      <c r="F50" s="40"/>
      <c r="G50" s="39"/>
      <c r="H50" s="39"/>
      <c r="I50" s="39"/>
      <c r="J50" s="39"/>
      <c r="K50" s="39"/>
      <c r="L50" s="165"/>
      <c r="M50" s="3"/>
      <c r="N50" s="3"/>
      <c r="O50" s="52"/>
      <c r="P50" s="52"/>
      <c r="Q50" s="110"/>
      <c r="R50" s="52"/>
      <c r="S50" s="61"/>
      <c r="T50" s="62"/>
      <c r="U50" s="61"/>
      <c r="V50" s="61"/>
      <c r="W50" s="61"/>
      <c r="X50" s="61"/>
      <c r="Y50" s="61"/>
      <c r="Z50" s="61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8" customHeight="1">
      <c r="A51" s="3"/>
      <c r="B51" s="154"/>
      <c r="C51" s="27"/>
      <c r="D51" s="38"/>
      <c r="E51" s="39"/>
      <c r="F51" s="40"/>
      <c r="G51" s="39"/>
      <c r="H51" s="39"/>
      <c r="I51" s="39"/>
      <c r="J51" s="39"/>
      <c r="K51" s="39"/>
      <c r="L51" s="165"/>
      <c r="M51" s="3"/>
      <c r="N51" s="3"/>
      <c r="O51" s="52"/>
      <c r="P51" s="52"/>
      <c r="Q51" s="110"/>
      <c r="R51" s="52"/>
      <c r="S51" s="61"/>
      <c r="T51" s="62"/>
      <c r="U51" s="61"/>
      <c r="V51" s="61"/>
      <c r="W51" s="61"/>
      <c r="X51" s="61"/>
      <c r="Y51" s="61"/>
      <c r="Z51" s="6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8" customHeight="1">
      <c r="A52" s="3"/>
      <c r="B52" s="154"/>
      <c r="C52" s="27"/>
      <c r="D52" s="38"/>
      <c r="E52" s="39"/>
      <c r="F52" s="40"/>
      <c r="G52" s="39"/>
      <c r="H52" s="39"/>
      <c r="I52" s="39"/>
      <c r="J52" s="39"/>
      <c r="K52" s="39"/>
      <c r="L52" s="165"/>
      <c r="M52" s="3"/>
      <c r="N52" s="3"/>
      <c r="O52" s="52"/>
      <c r="P52" s="52"/>
      <c r="Q52" s="110"/>
      <c r="R52" s="52"/>
      <c r="S52" s="61"/>
      <c r="T52" s="62"/>
      <c r="U52" s="61"/>
      <c r="V52" s="61"/>
      <c r="W52" s="61"/>
      <c r="X52" s="61"/>
      <c r="Y52" s="61"/>
      <c r="Z52" s="6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8" customHeight="1">
      <c r="A53" s="3"/>
      <c r="B53" s="155"/>
      <c r="C53" s="27"/>
      <c r="D53" s="38"/>
      <c r="E53" s="39"/>
      <c r="F53" s="40"/>
      <c r="G53" s="39"/>
      <c r="H53" s="39"/>
      <c r="I53" s="39"/>
      <c r="J53" s="39"/>
      <c r="K53" s="39"/>
      <c r="L53" s="165"/>
      <c r="M53" s="3"/>
      <c r="N53" s="3"/>
      <c r="O53" s="52"/>
      <c r="P53" s="52"/>
      <c r="Q53" s="110"/>
      <c r="R53" s="52"/>
      <c r="S53" s="61"/>
      <c r="T53" s="62"/>
      <c r="U53" s="61"/>
      <c r="V53" s="61"/>
      <c r="W53" s="61"/>
      <c r="X53" s="61"/>
      <c r="Y53" s="61"/>
      <c r="Z53" s="6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8" customHeight="1" thickBot="1">
      <c r="A54" s="161"/>
      <c r="B54" s="178"/>
      <c r="C54" s="168"/>
      <c r="D54" s="170" t="s">
        <v>25</v>
      </c>
      <c r="E54" s="167">
        <f>SUM(E25:E38)</f>
        <v>658</v>
      </c>
      <c r="F54" s="171"/>
      <c r="G54" s="171"/>
      <c r="H54" s="171"/>
      <c r="I54" s="171"/>
      <c r="J54" s="171"/>
      <c r="K54" s="171"/>
      <c r="L54" s="177"/>
      <c r="M54" s="3"/>
      <c r="N54" s="3"/>
      <c r="O54" s="52"/>
      <c r="P54" s="52"/>
      <c r="Q54" s="110"/>
      <c r="R54" s="63"/>
      <c r="S54" s="61"/>
      <c r="T54" s="62"/>
      <c r="U54" s="61"/>
      <c r="V54" s="61"/>
      <c r="W54" s="61"/>
      <c r="X54" s="61"/>
      <c r="Y54" s="61"/>
      <c r="Z54" s="6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14" ht="18" customHeight="1">
      <c r="A55" s="161"/>
      <c r="B55" s="32"/>
      <c r="C55" s="3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 customHeight="1">
      <c r="A56" s="42"/>
      <c r="B56" s="113" t="s">
        <v>51</v>
      </c>
      <c r="C56" s="95"/>
      <c r="D56" s="95"/>
      <c r="E56" s="95"/>
      <c r="F56" s="95"/>
      <c r="G56" s="95"/>
      <c r="H56" s="95"/>
      <c r="I56" s="95"/>
      <c r="J56" s="95"/>
      <c r="K56" s="95"/>
      <c r="L56" s="32"/>
      <c r="M56" s="3"/>
      <c r="N56" s="3"/>
    </row>
    <row r="57" spans="1:14" ht="18" customHeight="1">
      <c r="A57" s="4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"/>
      <c r="N57" s="3"/>
    </row>
    <row r="58" spans="1:12" ht="18" customHeight="1">
      <c r="A58" s="42"/>
      <c r="B58" s="32"/>
      <c r="C58" s="32"/>
      <c r="D58" s="3"/>
      <c r="E58" s="3"/>
      <c r="F58" s="3"/>
      <c r="G58" s="3"/>
      <c r="H58" s="3"/>
      <c r="I58" s="3"/>
      <c r="J58" s="3"/>
      <c r="K58" s="3"/>
      <c r="L58" s="3"/>
    </row>
  </sheetData>
  <sheetProtection/>
  <mergeCells count="157">
    <mergeCell ref="AL42:AL43"/>
    <mergeCell ref="AM42:AM43"/>
    <mergeCell ref="AF38:AF39"/>
    <mergeCell ref="AE38:AE39"/>
    <mergeCell ref="AE40:AE41"/>
    <mergeCell ref="AM38:AM39"/>
    <mergeCell ref="AF40:AF41"/>
    <mergeCell ref="AL40:AL41"/>
    <mergeCell ref="AL38:AL39"/>
    <mergeCell ref="AE46:AE47"/>
    <mergeCell ref="AF46:AF47"/>
    <mergeCell ref="AM40:AM41"/>
    <mergeCell ref="AE44:AE45"/>
    <mergeCell ref="AF44:AF45"/>
    <mergeCell ref="AL44:AL45"/>
    <mergeCell ref="AM44:AM45"/>
    <mergeCell ref="AE42:AE43"/>
    <mergeCell ref="AF42:AF43"/>
    <mergeCell ref="AE48:AE49"/>
    <mergeCell ref="AF48:AF49"/>
    <mergeCell ref="AL48:AL49"/>
    <mergeCell ref="AM48:AM49"/>
    <mergeCell ref="AL46:AL47"/>
    <mergeCell ref="AM46:AM47"/>
    <mergeCell ref="AL34:AL35"/>
    <mergeCell ref="AM34:AM35"/>
    <mergeCell ref="AE36:AE37"/>
    <mergeCell ref="AF36:AF37"/>
    <mergeCell ref="AL32:AL33"/>
    <mergeCell ref="AM32:AM33"/>
    <mergeCell ref="AE32:AE33"/>
    <mergeCell ref="AF32:AF33"/>
    <mergeCell ref="D22:D24"/>
    <mergeCell ref="E22:E24"/>
    <mergeCell ref="F22:F24"/>
    <mergeCell ref="AL36:AL37"/>
    <mergeCell ref="AM36:AM37"/>
    <mergeCell ref="AF21:AF22"/>
    <mergeCell ref="AL21:AL22"/>
    <mergeCell ref="AM21:AM22"/>
    <mergeCell ref="AE34:AE35"/>
    <mergeCell ref="AF34:AF35"/>
    <mergeCell ref="O21:O22"/>
    <mergeCell ref="Q21:Q22"/>
    <mergeCell ref="R21:R22"/>
    <mergeCell ref="T21:T22"/>
    <mergeCell ref="U21:U22"/>
    <mergeCell ref="V21:V22"/>
    <mergeCell ref="O16:O17"/>
    <mergeCell ref="Q16:Q17"/>
    <mergeCell ref="R16:R17"/>
    <mergeCell ref="T16:T17"/>
    <mergeCell ref="U16:U17"/>
    <mergeCell ref="O18:O20"/>
    <mergeCell ref="V16:V17"/>
    <mergeCell ref="W16:W17"/>
    <mergeCell ref="Y16:Y17"/>
    <mergeCell ref="Q18:Q20"/>
    <mergeCell ref="R18:R20"/>
    <mergeCell ref="T18:T20"/>
    <mergeCell ref="Y18:Y20"/>
    <mergeCell ref="V18:V20"/>
    <mergeCell ref="W18:W20"/>
    <mergeCell ref="U18:U20"/>
    <mergeCell ref="AF18:AF20"/>
    <mergeCell ref="AE21:AE22"/>
    <mergeCell ref="AL18:AL20"/>
    <mergeCell ref="AM18:AM20"/>
    <mergeCell ref="AE18:AE20"/>
    <mergeCell ref="B22:C24"/>
    <mergeCell ref="W21:W22"/>
    <mergeCell ref="P21:P22"/>
    <mergeCell ref="B21:L21"/>
    <mergeCell ref="G22:L22"/>
    <mergeCell ref="T14:T15"/>
    <mergeCell ref="U14:U15"/>
    <mergeCell ref="V14:V15"/>
    <mergeCell ref="AL14:AL15"/>
    <mergeCell ref="Y21:Y22"/>
    <mergeCell ref="AM14:AM15"/>
    <mergeCell ref="AF16:AF17"/>
    <mergeCell ref="AL16:AL17"/>
    <mergeCell ref="AM16:AM17"/>
    <mergeCell ref="AE16:AE17"/>
    <mergeCell ref="AF14:AF15"/>
    <mergeCell ref="O12:O13"/>
    <mergeCell ref="Q12:Q13"/>
    <mergeCell ref="R12:R13"/>
    <mergeCell ref="T12:T13"/>
    <mergeCell ref="U12:U13"/>
    <mergeCell ref="V12:V13"/>
    <mergeCell ref="W14:W15"/>
    <mergeCell ref="Y14:Y15"/>
    <mergeCell ref="R14:R15"/>
    <mergeCell ref="P10:P11"/>
    <mergeCell ref="P12:P13"/>
    <mergeCell ref="O14:O15"/>
    <mergeCell ref="AF10:AF11"/>
    <mergeCell ref="O10:O11"/>
    <mergeCell ref="Q10:Q11"/>
    <mergeCell ref="R10:R11"/>
    <mergeCell ref="T10:T11"/>
    <mergeCell ref="U10:U11"/>
    <mergeCell ref="V10:V11"/>
    <mergeCell ref="M3:M4"/>
    <mergeCell ref="P6:P7"/>
    <mergeCell ref="B3:C4"/>
    <mergeCell ref="D3:D4"/>
    <mergeCell ref="E3:E4"/>
    <mergeCell ref="F3:F4"/>
    <mergeCell ref="AL6:AM7"/>
    <mergeCell ref="S6:S7"/>
    <mergeCell ref="T6:T7"/>
    <mergeCell ref="U6:U7"/>
    <mergeCell ref="V6:V7"/>
    <mergeCell ref="W6:W7"/>
    <mergeCell ref="X6:Y6"/>
    <mergeCell ref="AL8:AL9"/>
    <mergeCell ref="U8:U9"/>
    <mergeCell ref="AM8:AM9"/>
    <mergeCell ref="V8:V9"/>
    <mergeCell ref="W8:W9"/>
    <mergeCell ref="Y8:Y9"/>
    <mergeCell ref="AE14:AE15"/>
    <mergeCell ref="Q14:Q15"/>
    <mergeCell ref="B2:L2"/>
    <mergeCell ref="G3:L3"/>
    <mergeCell ref="AL12:AL13"/>
    <mergeCell ref="AM12:AM13"/>
    <mergeCell ref="AE10:AE11"/>
    <mergeCell ref="AE8:AE9"/>
    <mergeCell ref="AF8:AF9"/>
    <mergeCell ref="W10:W11"/>
    <mergeCell ref="AM10:AM11"/>
    <mergeCell ref="W12:W13"/>
    <mergeCell ref="Y12:Y13"/>
    <mergeCell ref="AE12:AE13"/>
    <mergeCell ref="AF12:AF13"/>
    <mergeCell ref="AL10:AL11"/>
    <mergeCell ref="Y10:Y11"/>
    <mergeCell ref="R6:R7"/>
    <mergeCell ref="AG6:AK6"/>
    <mergeCell ref="O8:O9"/>
    <mergeCell ref="Q8:Q9"/>
    <mergeCell ref="R8:R9"/>
    <mergeCell ref="T8:T9"/>
    <mergeCell ref="P8:P9"/>
    <mergeCell ref="P14:P15"/>
    <mergeCell ref="P16:P17"/>
    <mergeCell ref="P18:P20"/>
    <mergeCell ref="O6:O7"/>
    <mergeCell ref="O3:AM3"/>
    <mergeCell ref="O5:S5"/>
    <mergeCell ref="T5:W5"/>
    <mergeCell ref="Z6:AD6"/>
    <mergeCell ref="AE6:AF7"/>
    <mergeCell ref="Q6:Q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M58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2" max="2" width="5.7109375" style="0" customWidth="1"/>
    <col min="3" max="3" width="7.28125" style="0" customWidth="1"/>
    <col min="4" max="4" width="28.7109375" style="0" customWidth="1"/>
    <col min="5" max="5" width="12.7109375" style="0" customWidth="1"/>
    <col min="6" max="6" width="12.8515625" style="0" customWidth="1"/>
    <col min="13" max="13" width="11.421875" style="0" customWidth="1"/>
    <col min="14" max="15" width="6.57421875" style="0" customWidth="1"/>
    <col min="16" max="16" width="9.140625" style="0" bestFit="1" customWidth="1"/>
    <col min="17" max="17" width="12.28125" style="0" customWidth="1"/>
    <col min="18" max="18" width="21.140625" style="0" bestFit="1" customWidth="1"/>
    <col min="19" max="20" width="18.421875" style="0" customWidth="1"/>
    <col min="21" max="21" width="18.28125" style="0" customWidth="1"/>
    <col min="22" max="22" width="9.421875" style="0" customWidth="1"/>
    <col min="23" max="23" width="11.00390625" style="0" customWidth="1"/>
    <col min="24" max="24" width="12.00390625" style="0" bestFit="1" customWidth="1"/>
    <col min="25" max="25" width="9.421875" style="0" customWidth="1"/>
  </cols>
  <sheetData>
    <row r="1" spans="1:39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6" thickBot="1">
      <c r="A2" s="3"/>
      <c r="B2" s="236" t="s">
        <v>65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96"/>
      <c r="N2" s="3"/>
      <c r="O2" s="282" t="s">
        <v>69</v>
      </c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</row>
    <row r="3" spans="1:39" ht="12.75" customHeight="1">
      <c r="A3" s="3"/>
      <c r="B3" s="237" t="s">
        <v>1</v>
      </c>
      <c r="C3" s="238"/>
      <c r="D3" s="241" t="s">
        <v>5</v>
      </c>
      <c r="E3" s="243" t="s">
        <v>30</v>
      </c>
      <c r="F3" s="266" t="s">
        <v>54</v>
      </c>
      <c r="G3" s="243" t="s">
        <v>32</v>
      </c>
      <c r="H3" s="243"/>
      <c r="I3" s="243"/>
      <c r="J3" s="243"/>
      <c r="K3" s="243"/>
      <c r="L3" s="243"/>
      <c r="M3" s="274" t="s">
        <v>49</v>
      </c>
      <c r="N3" s="3"/>
      <c r="O3" s="3"/>
      <c r="P3" s="3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20.25" customHeight="1" thickBot="1">
      <c r="A4" s="3"/>
      <c r="B4" s="239"/>
      <c r="C4" s="240"/>
      <c r="D4" s="242"/>
      <c r="E4" s="244"/>
      <c r="F4" s="267"/>
      <c r="G4" s="137" t="s">
        <v>66</v>
      </c>
      <c r="H4" s="33" t="s">
        <v>33</v>
      </c>
      <c r="I4" s="135" t="s">
        <v>62</v>
      </c>
      <c r="J4" s="132" t="s">
        <v>59</v>
      </c>
      <c r="K4" s="34" t="s">
        <v>34</v>
      </c>
      <c r="L4" s="35" t="s">
        <v>21</v>
      </c>
      <c r="M4" s="275"/>
      <c r="N4" s="3"/>
      <c r="O4" s="193" t="s">
        <v>128</v>
      </c>
      <c r="P4" s="192"/>
      <c r="Q4" s="192"/>
      <c r="R4" s="192"/>
      <c r="S4" s="192"/>
      <c r="T4" s="188">
        <v>43414</v>
      </c>
      <c r="U4" s="188"/>
      <c r="V4" s="188"/>
      <c r="W4" s="188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8" customHeight="1">
      <c r="A5" s="3"/>
      <c r="B5" s="154">
        <v>1</v>
      </c>
      <c r="C5" s="26" t="s">
        <v>28</v>
      </c>
      <c r="D5" s="43" t="s">
        <v>40</v>
      </c>
      <c r="E5" s="39">
        <f aca="true" t="shared" si="0" ref="E5:E14">SUM(G5:L5)-F5</f>
        <v>96</v>
      </c>
      <c r="F5" s="40">
        <v>0</v>
      </c>
      <c r="G5" s="125"/>
      <c r="H5" s="126">
        <v>20</v>
      </c>
      <c r="I5" s="126">
        <v>20</v>
      </c>
      <c r="J5" s="126">
        <v>20</v>
      </c>
      <c r="K5" s="146">
        <v>16</v>
      </c>
      <c r="L5" s="126">
        <v>20</v>
      </c>
      <c r="M5" s="156">
        <f>23.25+6.5+8.5</f>
        <v>38.25</v>
      </c>
      <c r="N5" s="3"/>
      <c r="O5" s="228" t="s">
        <v>1</v>
      </c>
      <c r="P5" s="277" t="s">
        <v>57</v>
      </c>
      <c r="Q5" s="230" t="s">
        <v>4</v>
      </c>
      <c r="R5" s="262" t="s">
        <v>5</v>
      </c>
      <c r="S5" s="279" t="s">
        <v>7</v>
      </c>
      <c r="T5" s="279" t="s">
        <v>0</v>
      </c>
      <c r="U5" s="279" t="s">
        <v>15</v>
      </c>
      <c r="V5" s="272" t="s">
        <v>16</v>
      </c>
      <c r="W5" s="274" t="s">
        <v>23</v>
      </c>
      <c r="X5" s="228" t="s">
        <v>10</v>
      </c>
      <c r="Y5" s="276"/>
      <c r="Z5" s="228" t="s">
        <v>8</v>
      </c>
      <c r="AA5" s="277"/>
      <c r="AB5" s="277"/>
      <c r="AC5" s="277"/>
      <c r="AD5" s="277"/>
      <c r="AE5" s="314" t="s">
        <v>13</v>
      </c>
      <c r="AF5" s="269"/>
      <c r="AG5" s="228" t="s">
        <v>9</v>
      </c>
      <c r="AH5" s="277"/>
      <c r="AI5" s="277"/>
      <c r="AJ5" s="277"/>
      <c r="AK5" s="277"/>
      <c r="AL5" s="314" t="s">
        <v>13</v>
      </c>
      <c r="AM5" s="269"/>
    </row>
    <row r="6" spans="1:39" ht="18" customHeight="1">
      <c r="A6" s="3"/>
      <c r="B6" s="154">
        <v>1</v>
      </c>
      <c r="C6" s="26" t="s">
        <v>28</v>
      </c>
      <c r="D6" s="43" t="s">
        <v>34</v>
      </c>
      <c r="E6" s="39">
        <f>SUM(G6:L6)-F6</f>
        <v>65</v>
      </c>
      <c r="F6" s="40">
        <v>0</v>
      </c>
      <c r="G6" s="146">
        <v>16</v>
      </c>
      <c r="H6" s="39"/>
      <c r="I6" s="41">
        <v>13</v>
      </c>
      <c r="J6" s="146">
        <v>16</v>
      </c>
      <c r="K6" s="126">
        <v>20</v>
      </c>
      <c r="L6" s="39"/>
      <c r="M6" s="156">
        <f>15+6.25</f>
        <v>21.25</v>
      </c>
      <c r="N6" s="3"/>
      <c r="O6" s="229"/>
      <c r="P6" s="281"/>
      <c r="Q6" s="231"/>
      <c r="R6" s="197"/>
      <c r="S6" s="280"/>
      <c r="T6" s="280"/>
      <c r="U6" s="280"/>
      <c r="V6" s="273"/>
      <c r="W6" s="275"/>
      <c r="X6" s="10" t="s">
        <v>11</v>
      </c>
      <c r="Y6" s="11" t="s">
        <v>1</v>
      </c>
      <c r="Z6" s="13">
        <v>1</v>
      </c>
      <c r="AA6" s="14">
        <v>2</v>
      </c>
      <c r="AB6" s="15">
        <v>3</v>
      </c>
      <c r="AC6" s="16">
        <v>4</v>
      </c>
      <c r="AD6" s="17">
        <v>5</v>
      </c>
      <c r="AE6" s="270"/>
      <c r="AF6" s="271"/>
      <c r="AG6" s="73">
        <v>1</v>
      </c>
      <c r="AH6" s="74">
        <v>2</v>
      </c>
      <c r="AI6" s="75">
        <v>3</v>
      </c>
      <c r="AJ6" s="76">
        <v>4</v>
      </c>
      <c r="AK6" s="77">
        <v>5</v>
      </c>
      <c r="AL6" s="270"/>
      <c r="AM6" s="271"/>
    </row>
    <row r="7" spans="1:39" ht="18" customHeight="1">
      <c r="A7" s="3"/>
      <c r="B7" s="155">
        <v>3</v>
      </c>
      <c r="C7" s="26" t="s">
        <v>28</v>
      </c>
      <c r="D7" s="43" t="s">
        <v>6</v>
      </c>
      <c r="E7" s="39">
        <f>SUM(G7:L7)-F7</f>
        <v>62</v>
      </c>
      <c r="F7" s="40">
        <v>10</v>
      </c>
      <c r="G7" s="41">
        <v>13</v>
      </c>
      <c r="H7" s="39">
        <v>10</v>
      </c>
      <c r="I7" s="39">
        <v>10</v>
      </c>
      <c r="J7" s="41">
        <v>13</v>
      </c>
      <c r="K7" s="39">
        <v>10</v>
      </c>
      <c r="L7" s="146">
        <v>16</v>
      </c>
      <c r="M7" s="139">
        <f>23.5+5.75</f>
        <v>29.25</v>
      </c>
      <c r="N7" s="3"/>
      <c r="O7" s="212">
        <v>1</v>
      </c>
      <c r="P7" s="248">
        <v>20</v>
      </c>
      <c r="Q7" s="348">
        <f>AE7+AL7</f>
        <v>1619.33</v>
      </c>
      <c r="R7" s="197" t="s">
        <v>40</v>
      </c>
      <c r="S7" s="66" t="s">
        <v>38</v>
      </c>
      <c r="T7" s="325" t="s">
        <v>115</v>
      </c>
      <c r="U7" s="195" t="s">
        <v>134</v>
      </c>
      <c r="V7" s="206">
        <v>25</v>
      </c>
      <c r="W7" s="290">
        <v>8.5</v>
      </c>
      <c r="X7" s="22">
        <v>6.387</v>
      </c>
      <c r="Y7" s="213">
        <v>1</v>
      </c>
      <c r="Z7" s="21"/>
      <c r="AA7" s="20"/>
      <c r="AB7" s="19">
        <v>162</v>
      </c>
      <c r="AC7" s="19">
        <v>164</v>
      </c>
      <c r="AD7" s="20"/>
      <c r="AE7" s="285">
        <f>SUM(Z7:AD8)</f>
        <v>812.1</v>
      </c>
      <c r="AF7" s="213">
        <v>1</v>
      </c>
      <c r="AG7" s="21"/>
      <c r="AH7" s="20"/>
      <c r="AI7" s="19">
        <v>164</v>
      </c>
      <c r="AJ7" s="19">
        <v>163</v>
      </c>
      <c r="AK7" s="20"/>
      <c r="AL7" s="201">
        <f>SUM(AG7:AK8)</f>
        <v>807.23</v>
      </c>
      <c r="AM7" s="213">
        <v>1</v>
      </c>
    </row>
    <row r="8" spans="1:39" ht="18" customHeight="1">
      <c r="A8" s="3"/>
      <c r="B8" s="155">
        <v>4</v>
      </c>
      <c r="C8" s="26" t="s">
        <v>28</v>
      </c>
      <c r="D8" s="44" t="s">
        <v>82</v>
      </c>
      <c r="E8" s="39">
        <f t="shared" si="0"/>
        <v>59</v>
      </c>
      <c r="F8" s="40">
        <v>6</v>
      </c>
      <c r="G8" s="39">
        <v>10</v>
      </c>
      <c r="H8" s="146">
        <v>16</v>
      </c>
      <c r="I8" s="39">
        <v>6</v>
      </c>
      <c r="J8" s="39">
        <v>10</v>
      </c>
      <c r="K8" s="41">
        <v>13</v>
      </c>
      <c r="L8" s="39">
        <v>10</v>
      </c>
      <c r="M8" s="156">
        <f>22.5+6.75+5.5</f>
        <v>34.75</v>
      </c>
      <c r="N8" s="3"/>
      <c r="O8" s="212"/>
      <c r="P8" s="248"/>
      <c r="Q8" s="258"/>
      <c r="R8" s="198"/>
      <c r="S8" s="66" t="s">
        <v>37</v>
      </c>
      <c r="T8" s="325"/>
      <c r="U8" s="195"/>
      <c r="V8" s="206"/>
      <c r="W8" s="290"/>
      <c r="X8" s="21"/>
      <c r="Y8" s="215"/>
      <c r="Z8" s="18">
        <v>163</v>
      </c>
      <c r="AA8" s="19">
        <v>164</v>
      </c>
      <c r="AB8" s="20"/>
      <c r="AC8" s="20"/>
      <c r="AD8" s="79">
        <v>159.1</v>
      </c>
      <c r="AE8" s="216"/>
      <c r="AF8" s="215"/>
      <c r="AG8" s="18">
        <v>161</v>
      </c>
      <c r="AH8" s="79">
        <v>161.23</v>
      </c>
      <c r="AI8" s="20"/>
      <c r="AJ8" s="20"/>
      <c r="AK8" s="19">
        <v>158</v>
      </c>
      <c r="AL8" s="201"/>
      <c r="AM8" s="215"/>
    </row>
    <row r="9" spans="1:39" ht="18" customHeight="1">
      <c r="A9" s="3"/>
      <c r="B9" s="155">
        <v>5</v>
      </c>
      <c r="C9" s="26" t="s">
        <v>28</v>
      </c>
      <c r="D9" s="44" t="s">
        <v>66</v>
      </c>
      <c r="E9" s="39">
        <f t="shared" si="0"/>
        <v>40</v>
      </c>
      <c r="F9" s="40">
        <v>4</v>
      </c>
      <c r="G9" s="126">
        <v>20</v>
      </c>
      <c r="H9" s="39">
        <v>6</v>
      </c>
      <c r="I9" s="39">
        <v>8</v>
      </c>
      <c r="J9" s="39">
        <v>6</v>
      </c>
      <c r="K9" s="39">
        <v>4</v>
      </c>
      <c r="L9" s="39"/>
      <c r="M9" s="139">
        <v>21.5</v>
      </c>
      <c r="N9" s="3"/>
      <c r="O9" s="212">
        <v>2</v>
      </c>
      <c r="P9" s="249">
        <v>16</v>
      </c>
      <c r="Q9" s="348">
        <f>AE9+AL9</f>
        <v>1568.8</v>
      </c>
      <c r="R9" s="197" t="s">
        <v>6</v>
      </c>
      <c r="S9" s="111" t="s">
        <v>3</v>
      </c>
      <c r="T9" s="325" t="s">
        <v>135</v>
      </c>
      <c r="U9" s="195" t="s">
        <v>136</v>
      </c>
      <c r="V9" s="206">
        <v>16</v>
      </c>
      <c r="W9" s="290">
        <v>5.75</v>
      </c>
      <c r="X9" s="21"/>
      <c r="Y9" s="205">
        <v>4</v>
      </c>
      <c r="Z9" s="21"/>
      <c r="AA9" s="20"/>
      <c r="AB9" s="20"/>
      <c r="AC9" s="19">
        <v>157</v>
      </c>
      <c r="AD9" s="19">
        <v>153</v>
      </c>
      <c r="AE9" s="285">
        <f>SUM(Z9:AD10)</f>
        <v>784.79</v>
      </c>
      <c r="AF9" s="263">
        <v>2</v>
      </c>
      <c r="AG9" s="21"/>
      <c r="AH9" s="20"/>
      <c r="AI9" s="20"/>
      <c r="AJ9" s="79">
        <v>154.01</v>
      </c>
      <c r="AK9" s="19">
        <v>154</v>
      </c>
      <c r="AL9" s="285">
        <f>SUM(AG9:AK10)</f>
        <v>784.01</v>
      </c>
      <c r="AM9" s="263">
        <v>2</v>
      </c>
    </row>
    <row r="10" spans="1:39" ht="18" customHeight="1">
      <c r="A10" s="3"/>
      <c r="B10" s="155">
        <v>6</v>
      </c>
      <c r="C10" s="26" t="s">
        <v>28</v>
      </c>
      <c r="D10" s="43" t="s">
        <v>85</v>
      </c>
      <c r="E10" s="39">
        <f t="shared" si="0"/>
        <v>38</v>
      </c>
      <c r="F10" s="40">
        <v>4</v>
      </c>
      <c r="G10" s="39">
        <v>8</v>
      </c>
      <c r="H10" s="39">
        <v>8</v>
      </c>
      <c r="I10" s="39">
        <v>4</v>
      </c>
      <c r="J10" s="39">
        <v>8</v>
      </c>
      <c r="K10" s="39">
        <v>8</v>
      </c>
      <c r="L10" s="39">
        <v>6</v>
      </c>
      <c r="M10" s="139">
        <f>18+4.5</f>
        <v>22.5</v>
      </c>
      <c r="N10" s="3"/>
      <c r="O10" s="212"/>
      <c r="P10" s="249"/>
      <c r="Q10" s="258"/>
      <c r="R10" s="198"/>
      <c r="S10" s="111" t="s">
        <v>44</v>
      </c>
      <c r="T10" s="325"/>
      <c r="U10" s="195"/>
      <c r="V10" s="206"/>
      <c r="W10" s="290"/>
      <c r="X10" s="22">
        <v>6.736</v>
      </c>
      <c r="Y10" s="205"/>
      <c r="Z10" s="130">
        <v>157.79</v>
      </c>
      <c r="AA10" s="19">
        <v>158</v>
      </c>
      <c r="AB10" s="19">
        <v>159</v>
      </c>
      <c r="AC10" s="20"/>
      <c r="AD10" s="20"/>
      <c r="AE10" s="216"/>
      <c r="AF10" s="264"/>
      <c r="AG10" s="18">
        <v>159</v>
      </c>
      <c r="AH10" s="19">
        <v>158</v>
      </c>
      <c r="AI10" s="19">
        <v>159</v>
      </c>
      <c r="AJ10" s="20"/>
      <c r="AK10" s="20"/>
      <c r="AL10" s="216"/>
      <c r="AM10" s="264"/>
    </row>
    <row r="11" spans="1:39" ht="18" customHeight="1">
      <c r="A11" s="3"/>
      <c r="B11" s="155">
        <v>7</v>
      </c>
      <c r="C11" s="26" t="s">
        <v>28</v>
      </c>
      <c r="D11" s="43" t="s">
        <v>86</v>
      </c>
      <c r="E11" s="39">
        <f t="shared" si="0"/>
        <v>33</v>
      </c>
      <c r="F11" s="40">
        <v>3</v>
      </c>
      <c r="G11" s="125">
        <v>6</v>
      </c>
      <c r="H11" s="41">
        <v>13</v>
      </c>
      <c r="I11" s="39">
        <v>3</v>
      </c>
      <c r="J11" s="39">
        <v>4</v>
      </c>
      <c r="K11" s="39">
        <v>6</v>
      </c>
      <c r="L11" s="39">
        <v>4</v>
      </c>
      <c r="M11" s="156">
        <f>18.5+3</f>
        <v>21.5</v>
      </c>
      <c r="N11" s="3"/>
      <c r="O11" s="212">
        <v>3</v>
      </c>
      <c r="P11" s="250">
        <v>13</v>
      </c>
      <c r="Q11" s="348">
        <f>AE11+AL11</f>
        <v>1545.12</v>
      </c>
      <c r="R11" s="196" t="s">
        <v>21</v>
      </c>
      <c r="S11" s="24" t="s">
        <v>130</v>
      </c>
      <c r="T11" s="325" t="s">
        <v>102</v>
      </c>
      <c r="U11" s="195" t="s">
        <v>137</v>
      </c>
      <c r="V11" s="206">
        <v>68</v>
      </c>
      <c r="W11" s="290">
        <v>3.25</v>
      </c>
      <c r="X11" s="22">
        <v>6.579</v>
      </c>
      <c r="Y11" s="263">
        <v>2</v>
      </c>
      <c r="Z11" s="21"/>
      <c r="AA11" s="19">
        <v>153</v>
      </c>
      <c r="AB11" s="19">
        <v>156</v>
      </c>
      <c r="AC11" s="20"/>
      <c r="AD11" s="20"/>
      <c r="AE11" s="285">
        <f>SUM(Z11:AD12)</f>
        <v>772.89</v>
      </c>
      <c r="AF11" s="226">
        <v>3</v>
      </c>
      <c r="AG11" s="104">
        <v>150</v>
      </c>
      <c r="AH11" s="20"/>
      <c r="AI11" s="20"/>
      <c r="AJ11" s="105">
        <v>154</v>
      </c>
      <c r="AK11" s="20"/>
      <c r="AL11" s="201">
        <f>SUM(AG11:AK12)</f>
        <v>772.23</v>
      </c>
      <c r="AM11" s="226">
        <v>3</v>
      </c>
    </row>
    <row r="12" spans="1:39" ht="18" customHeight="1">
      <c r="A12" s="3"/>
      <c r="B12" s="155">
        <v>8</v>
      </c>
      <c r="C12" s="26" t="s">
        <v>28</v>
      </c>
      <c r="D12" s="43" t="s">
        <v>107</v>
      </c>
      <c r="E12" s="39">
        <f t="shared" si="0"/>
        <v>16</v>
      </c>
      <c r="F12" s="40">
        <v>0</v>
      </c>
      <c r="G12" s="39"/>
      <c r="H12" s="39" t="s">
        <v>106</v>
      </c>
      <c r="I12" s="146">
        <v>16</v>
      </c>
      <c r="J12" s="39"/>
      <c r="K12" s="39"/>
      <c r="L12" s="39"/>
      <c r="M12" s="156">
        <v>15.25</v>
      </c>
      <c r="N12" s="3"/>
      <c r="O12" s="212"/>
      <c r="P12" s="250"/>
      <c r="Q12" s="258"/>
      <c r="R12" s="196"/>
      <c r="S12" s="24" t="s">
        <v>131</v>
      </c>
      <c r="T12" s="325"/>
      <c r="U12" s="195"/>
      <c r="V12" s="206"/>
      <c r="W12" s="290"/>
      <c r="X12" s="21"/>
      <c r="Y12" s="264"/>
      <c r="Z12" s="18">
        <v>153</v>
      </c>
      <c r="AA12" s="20"/>
      <c r="AB12" s="20"/>
      <c r="AC12" s="19">
        <v>157</v>
      </c>
      <c r="AD12" s="79">
        <v>153.89</v>
      </c>
      <c r="AE12" s="216"/>
      <c r="AF12" s="226"/>
      <c r="AG12" s="21"/>
      <c r="AH12" s="19">
        <v>156</v>
      </c>
      <c r="AI12" s="105">
        <v>156</v>
      </c>
      <c r="AJ12" s="20"/>
      <c r="AK12" s="79">
        <v>156.23</v>
      </c>
      <c r="AL12" s="201"/>
      <c r="AM12" s="226"/>
    </row>
    <row r="13" spans="1:39" ht="18" customHeight="1">
      <c r="A13" s="3"/>
      <c r="B13" s="155">
        <v>8</v>
      </c>
      <c r="C13" s="106" t="s">
        <v>27</v>
      </c>
      <c r="D13" s="44" t="s">
        <v>21</v>
      </c>
      <c r="E13" s="39">
        <f t="shared" si="0"/>
        <v>13</v>
      </c>
      <c r="F13" s="40">
        <v>0</v>
      </c>
      <c r="G13" s="67"/>
      <c r="H13" s="67"/>
      <c r="I13" s="39"/>
      <c r="J13" s="39"/>
      <c r="K13" s="39"/>
      <c r="L13" s="41">
        <v>13</v>
      </c>
      <c r="M13" s="139">
        <v>3.25</v>
      </c>
      <c r="N13" s="3"/>
      <c r="O13" s="212">
        <v>4</v>
      </c>
      <c r="P13" s="251">
        <v>10</v>
      </c>
      <c r="Q13" s="348">
        <f>AE13+AL13</f>
        <v>1520.97</v>
      </c>
      <c r="R13" s="196" t="s">
        <v>82</v>
      </c>
      <c r="S13" s="24" t="s">
        <v>2</v>
      </c>
      <c r="T13" s="325" t="s">
        <v>39</v>
      </c>
      <c r="U13" s="195" t="s">
        <v>138</v>
      </c>
      <c r="V13" s="206">
        <v>21</v>
      </c>
      <c r="W13" s="290">
        <v>5.5</v>
      </c>
      <c r="X13" s="22">
        <v>6.806</v>
      </c>
      <c r="Y13" s="205">
        <v>5</v>
      </c>
      <c r="Z13" s="18">
        <v>148</v>
      </c>
      <c r="AA13" s="20"/>
      <c r="AB13" s="20"/>
      <c r="AC13" s="19">
        <v>155</v>
      </c>
      <c r="AD13" s="20"/>
      <c r="AE13" s="201">
        <f>SUM(Z13:AD14)</f>
        <v>758.61</v>
      </c>
      <c r="AF13" s="205">
        <v>4</v>
      </c>
      <c r="AG13" s="21"/>
      <c r="AH13" s="19">
        <v>154</v>
      </c>
      <c r="AI13" s="79">
        <v>153.36</v>
      </c>
      <c r="AJ13" s="20"/>
      <c r="AK13" s="19">
        <v>151</v>
      </c>
      <c r="AL13" s="285">
        <f>SUM(AG13:AK14)</f>
        <v>762.36</v>
      </c>
      <c r="AM13" s="205">
        <v>4</v>
      </c>
    </row>
    <row r="14" spans="1:39" ht="18.75" customHeight="1">
      <c r="A14" s="3"/>
      <c r="B14" s="155">
        <v>9</v>
      </c>
      <c r="C14" s="106" t="s">
        <v>27</v>
      </c>
      <c r="D14" s="43" t="s">
        <v>129</v>
      </c>
      <c r="E14" s="39">
        <f t="shared" si="0"/>
        <v>8</v>
      </c>
      <c r="F14" s="40">
        <v>0</v>
      </c>
      <c r="G14" s="39"/>
      <c r="H14" s="39"/>
      <c r="I14" s="39"/>
      <c r="J14" s="39"/>
      <c r="K14" s="39"/>
      <c r="L14" s="39">
        <v>8</v>
      </c>
      <c r="M14" s="139">
        <v>3</v>
      </c>
      <c r="N14" s="3"/>
      <c r="O14" s="212"/>
      <c r="P14" s="251"/>
      <c r="Q14" s="258"/>
      <c r="R14" s="196"/>
      <c r="S14" s="24" t="s">
        <v>83</v>
      </c>
      <c r="T14" s="325"/>
      <c r="U14" s="195"/>
      <c r="V14" s="206"/>
      <c r="W14" s="290"/>
      <c r="X14" s="21"/>
      <c r="Y14" s="205"/>
      <c r="Z14" s="21"/>
      <c r="AA14" s="19">
        <v>152</v>
      </c>
      <c r="AB14" s="79">
        <v>153.61</v>
      </c>
      <c r="AC14" s="20"/>
      <c r="AD14" s="19">
        <v>150</v>
      </c>
      <c r="AE14" s="201"/>
      <c r="AF14" s="205"/>
      <c r="AG14" s="18">
        <v>151</v>
      </c>
      <c r="AH14" s="20"/>
      <c r="AI14" s="20"/>
      <c r="AJ14" s="19">
        <v>153</v>
      </c>
      <c r="AK14" s="20"/>
      <c r="AL14" s="216"/>
      <c r="AM14" s="205"/>
    </row>
    <row r="15" spans="1:39" ht="18" customHeight="1">
      <c r="A15" s="3"/>
      <c r="B15" s="155">
        <v>10</v>
      </c>
      <c r="C15" s="150"/>
      <c r="D15" s="43"/>
      <c r="E15" s="39"/>
      <c r="F15" s="40"/>
      <c r="G15" s="131"/>
      <c r="H15" s="131"/>
      <c r="I15" s="39"/>
      <c r="J15" s="39"/>
      <c r="K15" s="39"/>
      <c r="L15" s="39"/>
      <c r="M15" s="139"/>
      <c r="N15" s="3"/>
      <c r="O15" s="212">
        <v>5</v>
      </c>
      <c r="P15" s="251">
        <v>8</v>
      </c>
      <c r="Q15" s="348">
        <f>AE15+AL15</f>
        <v>1506.15</v>
      </c>
      <c r="R15" s="196" t="s">
        <v>129</v>
      </c>
      <c r="S15" s="24" t="s">
        <v>132</v>
      </c>
      <c r="T15" s="325" t="s">
        <v>45</v>
      </c>
      <c r="U15" s="195" t="s">
        <v>103</v>
      </c>
      <c r="V15" s="206">
        <v>34</v>
      </c>
      <c r="W15" s="290">
        <v>3</v>
      </c>
      <c r="X15" s="21"/>
      <c r="Y15" s="226">
        <v>3</v>
      </c>
      <c r="Z15" s="21"/>
      <c r="AA15" s="20"/>
      <c r="AB15" s="19">
        <v>156</v>
      </c>
      <c r="AC15" s="19">
        <v>152</v>
      </c>
      <c r="AD15" s="20"/>
      <c r="AE15" s="285">
        <f>SUM(Z15:AD16)</f>
        <v>775.7</v>
      </c>
      <c r="AF15" s="205">
        <v>5</v>
      </c>
      <c r="AG15" s="21"/>
      <c r="AH15" s="19">
        <v>143</v>
      </c>
      <c r="AI15" s="19">
        <v>136</v>
      </c>
      <c r="AJ15" s="20"/>
      <c r="AK15" s="20"/>
      <c r="AL15" s="201">
        <f>SUM(AG15:AK16)</f>
        <v>730.45</v>
      </c>
      <c r="AM15" s="205">
        <v>5</v>
      </c>
    </row>
    <row r="16" spans="1:39" ht="18" customHeight="1">
      <c r="A16" s="3"/>
      <c r="B16" s="155">
        <v>11</v>
      </c>
      <c r="C16" s="31"/>
      <c r="D16" s="43"/>
      <c r="E16" s="39">
        <f>SUM(G16:L16)-F16</f>
        <v>0</v>
      </c>
      <c r="F16" s="40">
        <v>0</v>
      </c>
      <c r="G16" s="39"/>
      <c r="H16" s="39"/>
      <c r="I16" s="39"/>
      <c r="J16" s="39"/>
      <c r="K16" s="39"/>
      <c r="L16" s="39"/>
      <c r="M16" s="139"/>
      <c r="N16" s="3"/>
      <c r="O16" s="212"/>
      <c r="P16" s="251"/>
      <c r="Q16" s="258"/>
      <c r="R16" s="196"/>
      <c r="S16" s="24" t="s">
        <v>133</v>
      </c>
      <c r="T16" s="325"/>
      <c r="U16" s="195"/>
      <c r="V16" s="206"/>
      <c r="W16" s="290"/>
      <c r="X16" s="22">
        <v>6.609</v>
      </c>
      <c r="Y16" s="226"/>
      <c r="Z16" s="18">
        <v>156</v>
      </c>
      <c r="AA16" s="79">
        <v>155.7</v>
      </c>
      <c r="AB16" s="20"/>
      <c r="AC16" s="20"/>
      <c r="AD16" s="19">
        <v>156</v>
      </c>
      <c r="AE16" s="216"/>
      <c r="AF16" s="205"/>
      <c r="AG16" s="130">
        <v>157.45</v>
      </c>
      <c r="AH16" s="20"/>
      <c r="AI16" s="20"/>
      <c r="AJ16" s="19">
        <v>154</v>
      </c>
      <c r="AK16" s="19">
        <v>140</v>
      </c>
      <c r="AL16" s="201"/>
      <c r="AM16" s="205"/>
    </row>
    <row r="17" spans="1:39" ht="18" customHeight="1">
      <c r="A17" s="3"/>
      <c r="B17" s="155"/>
      <c r="C17" s="103"/>
      <c r="D17" s="44"/>
      <c r="E17" s="39"/>
      <c r="F17" s="40"/>
      <c r="G17" s="39"/>
      <c r="H17" s="39"/>
      <c r="I17" s="39"/>
      <c r="J17" s="39"/>
      <c r="K17" s="39"/>
      <c r="L17" s="39"/>
      <c r="M17" s="139"/>
      <c r="N17" s="3"/>
      <c r="O17" s="303">
        <v>7</v>
      </c>
      <c r="P17" s="251">
        <v>6</v>
      </c>
      <c r="Q17" s="304">
        <f>AE17+AL17</f>
        <v>1476.2199999999998</v>
      </c>
      <c r="R17" s="198" t="s">
        <v>85</v>
      </c>
      <c r="S17" s="24" t="s">
        <v>98</v>
      </c>
      <c r="T17" s="208" t="s">
        <v>114</v>
      </c>
      <c r="U17" s="208" t="s">
        <v>125</v>
      </c>
      <c r="V17" s="206">
        <v>55</v>
      </c>
      <c r="W17" s="290">
        <v>4.5</v>
      </c>
      <c r="X17" s="21"/>
      <c r="Y17" s="207">
        <v>6</v>
      </c>
      <c r="Z17" s="69"/>
      <c r="AA17" s="20"/>
      <c r="AB17" s="19">
        <v>146</v>
      </c>
      <c r="AC17" s="20"/>
      <c r="AD17" s="20"/>
      <c r="AE17" s="201">
        <f>SUM(Z17:AD19)</f>
        <v>735.8</v>
      </c>
      <c r="AF17" s="207">
        <v>6</v>
      </c>
      <c r="AG17" s="69"/>
      <c r="AH17" s="19">
        <v>148</v>
      </c>
      <c r="AI17" s="19">
        <v>149</v>
      </c>
      <c r="AJ17" s="20"/>
      <c r="AK17" s="20"/>
      <c r="AL17" s="201">
        <f>SUM(AG17:AK19)</f>
        <v>740.42</v>
      </c>
      <c r="AM17" s="207">
        <v>6</v>
      </c>
    </row>
    <row r="18" spans="1:39" ht="18" customHeight="1" thickBot="1">
      <c r="A18" s="3"/>
      <c r="B18" s="169"/>
      <c r="C18" s="168"/>
      <c r="D18" s="170" t="s">
        <v>25</v>
      </c>
      <c r="E18" s="167">
        <f>SUM(E5:E17)</f>
        <v>430</v>
      </c>
      <c r="F18" s="171"/>
      <c r="G18" s="171"/>
      <c r="H18" s="171"/>
      <c r="I18" s="172" t="s">
        <v>26</v>
      </c>
      <c r="J18" s="173" t="s">
        <v>27</v>
      </c>
      <c r="K18" s="174" t="s">
        <v>28</v>
      </c>
      <c r="L18" s="168" t="s">
        <v>29</v>
      </c>
      <c r="M18" s="175"/>
      <c r="N18" s="3"/>
      <c r="O18" s="303"/>
      <c r="P18" s="251"/>
      <c r="Q18" s="316"/>
      <c r="R18" s="198"/>
      <c r="S18" s="78" t="s">
        <v>87</v>
      </c>
      <c r="T18" s="319"/>
      <c r="U18" s="319"/>
      <c r="V18" s="206"/>
      <c r="W18" s="290"/>
      <c r="X18" s="21"/>
      <c r="Y18" s="207"/>
      <c r="Z18" s="21"/>
      <c r="AA18" s="19">
        <v>151</v>
      </c>
      <c r="AB18" s="20"/>
      <c r="AC18" s="79">
        <v>147.8</v>
      </c>
      <c r="AD18" s="19">
        <v>144</v>
      </c>
      <c r="AE18" s="201"/>
      <c r="AF18" s="207"/>
      <c r="AG18" s="69"/>
      <c r="AH18" s="20"/>
      <c r="AI18" s="20"/>
      <c r="AJ18" s="19">
        <v>147</v>
      </c>
      <c r="AK18" s="20"/>
      <c r="AL18" s="201"/>
      <c r="AM18" s="207"/>
    </row>
    <row r="19" spans="1:39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03"/>
      <c r="P19" s="251"/>
      <c r="Q19" s="299"/>
      <c r="R19" s="196"/>
      <c r="S19" s="78" t="s">
        <v>88</v>
      </c>
      <c r="T19" s="209"/>
      <c r="U19" s="209"/>
      <c r="V19" s="206"/>
      <c r="W19" s="290"/>
      <c r="X19" s="22">
        <v>6.905</v>
      </c>
      <c r="Y19" s="207"/>
      <c r="Z19" s="18">
        <v>147</v>
      </c>
      <c r="AA19" s="20"/>
      <c r="AB19" s="20"/>
      <c r="AC19" s="20"/>
      <c r="AD19" s="20"/>
      <c r="AE19" s="201"/>
      <c r="AF19" s="207"/>
      <c r="AG19" s="18">
        <v>148</v>
      </c>
      <c r="AH19" s="20"/>
      <c r="AI19" s="20"/>
      <c r="AJ19" s="20"/>
      <c r="AK19" s="79">
        <v>148.42</v>
      </c>
      <c r="AL19" s="201"/>
      <c r="AM19" s="207"/>
    </row>
    <row r="20" spans="1:39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12">
        <v>6</v>
      </c>
      <c r="P20" s="251">
        <v>4</v>
      </c>
      <c r="Q20" s="348">
        <f>AE20+AL20</f>
        <v>1455.2</v>
      </c>
      <c r="R20" s="196" t="s">
        <v>86</v>
      </c>
      <c r="S20" s="78" t="s">
        <v>89</v>
      </c>
      <c r="T20" s="195" t="s">
        <v>39</v>
      </c>
      <c r="U20" s="195" t="s">
        <v>125</v>
      </c>
      <c r="V20" s="206">
        <v>53</v>
      </c>
      <c r="W20" s="290">
        <v>3</v>
      </c>
      <c r="X20" s="21"/>
      <c r="Y20" s="205">
        <v>7</v>
      </c>
      <c r="Z20" s="18">
        <v>138</v>
      </c>
      <c r="AA20" s="20"/>
      <c r="AB20" s="20"/>
      <c r="AC20" s="19">
        <v>150</v>
      </c>
      <c r="AD20" s="79">
        <v>145.74</v>
      </c>
      <c r="AE20" s="285">
        <f>SUM(Z20:AD21)</f>
        <v>729.74</v>
      </c>
      <c r="AF20" s="205">
        <v>7</v>
      </c>
      <c r="AG20" s="69"/>
      <c r="AH20" s="19">
        <v>144</v>
      </c>
      <c r="AI20" s="20"/>
      <c r="AJ20" s="20"/>
      <c r="AK20" s="79">
        <v>144.46</v>
      </c>
      <c r="AL20" s="201">
        <f>SUM(AG20:AK21)</f>
        <v>725.46</v>
      </c>
      <c r="AM20" s="205">
        <v>7</v>
      </c>
    </row>
    <row r="21" spans="1:39" ht="18.75" customHeight="1" thickBot="1">
      <c r="A21" s="3"/>
      <c r="B21" s="236" t="s">
        <v>72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3"/>
      <c r="N21" s="3"/>
      <c r="O21" s="257"/>
      <c r="P21" s="233"/>
      <c r="Q21" s="350"/>
      <c r="R21" s="260"/>
      <c r="S21" s="133" t="s">
        <v>97</v>
      </c>
      <c r="T21" s="225"/>
      <c r="U21" s="225"/>
      <c r="V21" s="253"/>
      <c r="W21" s="344"/>
      <c r="X21" s="123">
        <v>6.932</v>
      </c>
      <c r="Y21" s="355"/>
      <c r="Z21" s="82"/>
      <c r="AA21" s="84">
        <v>148</v>
      </c>
      <c r="AB21" s="84">
        <v>148</v>
      </c>
      <c r="AC21" s="115"/>
      <c r="AD21" s="115"/>
      <c r="AE21" s="351"/>
      <c r="AF21" s="355"/>
      <c r="AG21" s="83">
        <v>145</v>
      </c>
      <c r="AH21" s="115"/>
      <c r="AI21" s="84">
        <v>145</v>
      </c>
      <c r="AJ21" s="84">
        <v>147</v>
      </c>
      <c r="AK21" s="115"/>
      <c r="AL21" s="217"/>
      <c r="AM21" s="355"/>
    </row>
    <row r="22" spans="1:39" ht="18.75" customHeight="1">
      <c r="A22" s="3"/>
      <c r="B22" s="237" t="s">
        <v>1</v>
      </c>
      <c r="C22" s="238"/>
      <c r="D22" s="241" t="s">
        <v>7</v>
      </c>
      <c r="E22" s="243" t="s">
        <v>30</v>
      </c>
      <c r="F22" s="266" t="s">
        <v>54</v>
      </c>
      <c r="G22" s="243" t="s">
        <v>32</v>
      </c>
      <c r="H22" s="243"/>
      <c r="I22" s="243"/>
      <c r="J22" s="243"/>
      <c r="K22" s="243"/>
      <c r="L22" s="24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6.5" customHeight="1">
      <c r="A23" s="3"/>
      <c r="B23" s="239"/>
      <c r="C23" s="240"/>
      <c r="D23" s="242"/>
      <c r="E23" s="244"/>
      <c r="F23" s="267"/>
      <c r="G23" s="137" t="s">
        <v>66</v>
      </c>
      <c r="H23" s="33" t="s">
        <v>33</v>
      </c>
      <c r="I23" s="135" t="s">
        <v>62</v>
      </c>
      <c r="J23" s="132" t="s">
        <v>59</v>
      </c>
      <c r="K23" s="34" t="s">
        <v>34</v>
      </c>
      <c r="L23" s="163" t="s">
        <v>21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2"/>
      <c r="AA23" s="85"/>
      <c r="AB23" s="85"/>
      <c r="AC23" s="85"/>
      <c r="AD23" s="85"/>
      <c r="AE23" s="85"/>
      <c r="AF23" s="86"/>
      <c r="AG23" s="86"/>
      <c r="AH23" s="86"/>
      <c r="AI23" s="86"/>
      <c r="AJ23" s="86"/>
      <c r="AK23" s="86"/>
      <c r="AL23" s="2"/>
      <c r="AM23" s="2"/>
    </row>
    <row r="24" spans="1:39" ht="16.5" customHeight="1">
      <c r="A24" s="3"/>
      <c r="B24" s="239"/>
      <c r="C24" s="240"/>
      <c r="D24" s="242"/>
      <c r="E24" s="244"/>
      <c r="F24" s="267"/>
      <c r="G24" s="36" t="s">
        <v>68</v>
      </c>
      <c r="H24" s="36" t="s">
        <v>70</v>
      </c>
      <c r="I24" s="36" t="s">
        <v>71</v>
      </c>
      <c r="J24" s="36" t="s">
        <v>73</v>
      </c>
      <c r="K24" s="36" t="s">
        <v>74</v>
      </c>
      <c r="L24" s="164" t="s">
        <v>75</v>
      </c>
      <c r="M24" s="3"/>
      <c r="N24" s="3"/>
      <c r="O24" s="3"/>
      <c r="P24" s="3"/>
      <c r="Q24" s="87" t="s">
        <v>12</v>
      </c>
      <c r="R24" s="70"/>
      <c r="S24" s="70"/>
      <c r="T24" s="3"/>
      <c r="U24" s="97" t="s">
        <v>24</v>
      </c>
      <c r="V24" s="88"/>
      <c r="W24" s="88"/>
      <c r="X24" s="88"/>
      <c r="Y24" s="3"/>
      <c r="Z24" s="2"/>
      <c r="AA24" s="85"/>
      <c r="AB24" s="85"/>
      <c r="AC24" s="85"/>
      <c r="AD24" s="85"/>
      <c r="AE24" s="85"/>
      <c r="AF24" s="89"/>
      <c r="AG24" s="89"/>
      <c r="AH24" s="89"/>
      <c r="AI24" s="89"/>
      <c r="AJ24" s="89"/>
      <c r="AK24" s="89"/>
      <c r="AL24" s="2"/>
      <c r="AM24" s="2"/>
    </row>
    <row r="25" spans="1:39" ht="18" customHeight="1">
      <c r="A25" s="3"/>
      <c r="B25" s="154">
        <v>1</v>
      </c>
      <c r="C25" s="26" t="s">
        <v>28</v>
      </c>
      <c r="D25" s="38" t="s">
        <v>38</v>
      </c>
      <c r="E25" s="39">
        <f>SUM(G25:L25)</f>
        <v>96</v>
      </c>
      <c r="F25" s="40"/>
      <c r="G25" s="39"/>
      <c r="H25" s="126">
        <v>20</v>
      </c>
      <c r="I25" s="126">
        <v>20</v>
      </c>
      <c r="J25" s="126">
        <v>20</v>
      </c>
      <c r="K25" s="146">
        <v>16</v>
      </c>
      <c r="L25" s="126">
        <v>20</v>
      </c>
      <c r="M25" s="3"/>
      <c r="N25" s="3"/>
      <c r="O25" s="3"/>
      <c r="P25" s="3"/>
      <c r="Q25" s="90" t="s">
        <v>20</v>
      </c>
      <c r="R25" s="71"/>
      <c r="S25" s="71"/>
      <c r="T25" s="3"/>
      <c r="U25" s="97" t="s">
        <v>14</v>
      </c>
      <c r="V25" s="88"/>
      <c r="W25" s="88"/>
      <c r="X25" s="88"/>
      <c r="Y25" s="3"/>
      <c r="Z25" s="2"/>
      <c r="AA25" s="85"/>
      <c r="AB25" s="85"/>
      <c r="AC25" s="85"/>
      <c r="AD25" s="85"/>
      <c r="AE25" s="85"/>
      <c r="AF25" s="89"/>
      <c r="AG25" s="89"/>
      <c r="AH25" s="89"/>
      <c r="AI25" s="89"/>
      <c r="AJ25" s="89"/>
      <c r="AK25" s="89"/>
      <c r="AL25" s="2"/>
      <c r="AM25" s="2"/>
    </row>
    <row r="26" spans="1:39" ht="18" customHeight="1">
      <c r="A26" s="3"/>
      <c r="B26" s="154">
        <v>1</v>
      </c>
      <c r="C26" s="26" t="s">
        <v>28</v>
      </c>
      <c r="D26" s="38" t="s">
        <v>37</v>
      </c>
      <c r="E26" s="39">
        <f>SUM(G26:L26)</f>
        <v>96</v>
      </c>
      <c r="F26" s="40"/>
      <c r="G26" s="39"/>
      <c r="H26" s="126">
        <v>20</v>
      </c>
      <c r="I26" s="126">
        <v>20</v>
      </c>
      <c r="J26" s="126">
        <v>20</v>
      </c>
      <c r="K26" s="146">
        <v>16</v>
      </c>
      <c r="L26" s="126">
        <v>20</v>
      </c>
      <c r="M26" s="3"/>
      <c r="N26" s="3"/>
      <c r="O26" s="3"/>
      <c r="P26" s="3"/>
      <c r="Q26" s="90" t="s">
        <v>38</v>
      </c>
      <c r="R26" s="71"/>
      <c r="S26" s="71"/>
      <c r="T26" s="3"/>
      <c r="U26" s="97" t="s">
        <v>19</v>
      </c>
      <c r="V26" s="88"/>
      <c r="W26" s="88"/>
      <c r="X26" s="88"/>
      <c r="Y26" s="3"/>
      <c r="Z26" s="2"/>
      <c r="AA26" s="85"/>
      <c r="AB26" s="85"/>
      <c r="AC26" s="85"/>
      <c r="AD26" s="85"/>
      <c r="AE26" s="85"/>
      <c r="AF26" s="89"/>
      <c r="AG26" s="89"/>
      <c r="AH26" s="89"/>
      <c r="AI26" s="89"/>
      <c r="AJ26" s="89"/>
      <c r="AK26" s="89"/>
      <c r="AL26" s="2"/>
      <c r="AM26" s="2"/>
    </row>
    <row r="27" spans="1:39" ht="18">
      <c r="A27" s="3"/>
      <c r="B27" s="154">
        <v>2</v>
      </c>
      <c r="C27" s="26" t="s">
        <v>28</v>
      </c>
      <c r="D27" s="38" t="s">
        <v>17</v>
      </c>
      <c r="E27" s="39">
        <f>SUM(G27:L27)-F27</f>
        <v>65</v>
      </c>
      <c r="F27" s="40">
        <v>6</v>
      </c>
      <c r="G27" s="146">
        <v>16</v>
      </c>
      <c r="H27" s="39">
        <v>6</v>
      </c>
      <c r="I27" s="41">
        <v>13</v>
      </c>
      <c r="J27" s="146">
        <v>16</v>
      </c>
      <c r="K27" s="126">
        <v>20</v>
      </c>
      <c r="L27" s="165"/>
      <c r="M27" s="3"/>
      <c r="N27" s="3"/>
      <c r="O27" s="3"/>
      <c r="P27" s="3"/>
      <c r="Q27" s="3"/>
      <c r="R27" s="3"/>
      <c r="S27" s="3"/>
      <c r="T27" s="3"/>
      <c r="U27" s="97" t="s">
        <v>124</v>
      </c>
      <c r="V27" s="88"/>
      <c r="W27" s="88"/>
      <c r="X27" s="88"/>
      <c r="Y27" s="3"/>
      <c r="Z27" s="2"/>
      <c r="AA27" s="85"/>
      <c r="AB27" s="85"/>
      <c r="AC27" s="85"/>
      <c r="AD27" s="85"/>
      <c r="AE27" s="85"/>
      <c r="AF27" s="89"/>
      <c r="AG27" s="89"/>
      <c r="AH27" s="89"/>
      <c r="AI27" s="89"/>
      <c r="AJ27" s="89"/>
      <c r="AK27" s="89"/>
      <c r="AL27" s="2"/>
      <c r="AM27" s="2"/>
    </row>
    <row r="28" spans="1:39" ht="18">
      <c r="A28" s="3"/>
      <c r="B28" s="154">
        <v>3</v>
      </c>
      <c r="C28" s="26" t="s">
        <v>28</v>
      </c>
      <c r="D28" s="38" t="s">
        <v>3</v>
      </c>
      <c r="E28" s="39">
        <f aca="true" t="shared" si="1" ref="E28:E46">SUM(G28:L28)-F28</f>
        <v>62</v>
      </c>
      <c r="F28" s="40">
        <v>10</v>
      </c>
      <c r="G28" s="41">
        <v>13</v>
      </c>
      <c r="H28" s="39">
        <v>10</v>
      </c>
      <c r="I28" s="39">
        <v>10</v>
      </c>
      <c r="J28" s="41">
        <v>13</v>
      </c>
      <c r="K28" s="39">
        <v>10</v>
      </c>
      <c r="L28" s="146">
        <v>16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"/>
      <c r="AA28" s="85"/>
      <c r="AB28" s="85"/>
      <c r="AC28" s="85"/>
      <c r="AD28" s="85"/>
      <c r="AE28" s="85"/>
      <c r="AF28" s="89"/>
      <c r="AG28" s="89"/>
      <c r="AH28" s="89"/>
      <c r="AI28" s="89"/>
      <c r="AJ28" s="89"/>
      <c r="AK28" s="89"/>
      <c r="AL28" s="2"/>
      <c r="AM28" s="45"/>
    </row>
    <row r="29" spans="1:39" ht="18">
      <c r="A29" s="3"/>
      <c r="B29" s="154">
        <v>3</v>
      </c>
      <c r="C29" s="26" t="s">
        <v>28</v>
      </c>
      <c r="D29" s="38" t="s">
        <v>44</v>
      </c>
      <c r="E29" s="39">
        <f t="shared" si="1"/>
        <v>62</v>
      </c>
      <c r="F29" s="40">
        <v>10</v>
      </c>
      <c r="G29" s="41">
        <v>13</v>
      </c>
      <c r="H29" s="39">
        <v>10</v>
      </c>
      <c r="I29" s="39">
        <v>10</v>
      </c>
      <c r="J29" s="41">
        <v>13</v>
      </c>
      <c r="K29" s="39">
        <v>10</v>
      </c>
      <c r="L29" s="146">
        <v>16</v>
      </c>
      <c r="M29" s="3"/>
      <c r="N29" s="3"/>
      <c r="O29" s="48"/>
      <c r="P29" s="48"/>
      <c r="Q29" s="48"/>
      <c r="R29" s="61"/>
      <c r="S29" s="61"/>
      <c r="T29" s="61"/>
      <c r="U29" s="56"/>
      <c r="V29" s="57"/>
      <c r="W29" s="58"/>
      <c r="X29" s="56"/>
      <c r="Y29" s="56"/>
      <c r="Z29" s="5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45"/>
      <c r="AM29" s="45"/>
    </row>
    <row r="30" spans="1:39" ht="18">
      <c r="A30" s="3"/>
      <c r="B30" s="154">
        <v>4</v>
      </c>
      <c r="C30" s="26" t="s">
        <v>28</v>
      </c>
      <c r="D30" s="38" t="s">
        <v>2</v>
      </c>
      <c r="E30" s="39">
        <f t="shared" si="1"/>
        <v>59</v>
      </c>
      <c r="F30" s="40">
        <v>6</v>
      </c>
      <c r="G30" s="39">
        <v>10</v>
      </c>
      <c r="H30" s="146">
        <v>16</v>
      </c>
      <c r="I30" s="39">
        <v>6</v>
      </c>
      <c r="J30" s="39">
        <v>10</v>
      </c>
      <c r="K30" s="41">
        <v>13</v>
      </c>
      <c r="L30" s="165">
        <v>10</v>
      </c>
      <c r="M30" s="3"/>
      <c r="N30" s="3"/>
      <c r="O30" s="48"/>
      <c r="P30" s="48"/>
      <c r="Q30" s="48"/>
      <c r="R30" s="61"/>
      <c r="S30" s="61"/>
      <c r="T30" s="61"/>
      <c r="U30" s="56"/>
      <c r="V30" s="57"/>
      <c r="W30" s="58"/>
      <c r="X30" s="56"/>
      <c r="Y30" s="56"/>
      <c r="Z30" s="59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</row>
    <row r="31" spans="1:39" ht="18">
      <c r="A31" s="3"/>
      <c r="B31" s="154">
        <v>4</v>
      </c>
      <c r="C31" s="26" t="s">
        <v>28</v>
      </c>
      <c r="D31" s="38" t="s">
        <v>83</v>
      </c>
      <c r="E31" s="39">
        <f t="shared" si="1"/>
        <v>59</v>
      </c>
      <c r="F31" s="40">
        <v>6</v>
      </c>
      <c r="G31" s="39">
        <v>10</v>
      </c>
      <c r="H31" s="146">
        <v>16</v>
      </c>
      <c r="I31" s="39">
        <v>6</v>
      </c>
      <c r="J31" s="39">
        <v>10</v>
      </c>
      <c r="K31" s="41">
        <v>13</v>
      </c>
      <c r="L31" s="165">
        <v>10</v>
      </c>
      <c r="M31" s="3"/>
      <c r="N31" s="3"/>
      <c r="O31" s="48"/>
      <c r="P31" s="48"/>
      <c r="Q31" s="48"/>
      <c r="R31" s="61"/>
      <c r="S31" s="61"/>
      <c r="T31" s="61"/>
      <c r="U31" s="56"/>
      <c r="V31" s="57"/>
      <c r="W31" s="58"/>
      <c r="X31" s="56"/>
      <c r="Y31" s="56"/>
      <c r="Z31" s="59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</row>
    <row r="32" spans="1:39" ht="18">
      <c r="A32" s="3"/>
      <c r="B32" s="154">
        <v>5</v>
      </c>
      <c r="C32" s="26" t="s">
        <v>28</v>
      </c>
      <c r="D32" s="38" t="s">
        <v>87</v>
      </c>
      <c r="E32" s="39">
        <f t="shared" si="1"/>
        <v>38</v>
      </c>
      <c r="F32" s="40">
        <v>4</v>
      </c>
      <c r="G32" s="39">
        <v>8</v>
      </c>
      <c r="H32" s="39">
        <v>8</v>
      </c>
      <c r="I32" s="39">
        <v>4</v>
      </c>
      <c r="J32" s="39">
        <v>8</v>
      </c>
      <c r="K32" s="39">
        <v>8</v>
      </c>
      <c r="L32" s="165">
        <v>6</v>
      </c>
      <c r="M32" s="3"/>
      <c r="N32" s="3"/>
      <c r="O32" s="48"/>
      <c r="P32" s="48"/>
      <c r="Q32" s="48"/>
      <c r="R32" s="61"/>
      <c r="S32" s="48"/>
      <c r="T32" s="61"/>
      <c r="U32" s="56"/>
      <c r="V32" s="57"/>
      <c r="W32" s="58"/>
      <c r="X32" s="108"/>
      <c r="Y32" s="56"/>
      <c r="Z32" s="93"/>
      <c r="AA32" s="93"/>
      <c r="AB32" s="129"/>
      <c r="AC32" s="93"/>
      <c r="AD32" s="94"/>
      <c r="AE32" s="323"/>
      <c r="AF32" s="322"/>
      <c r="AG32" s="93"/>
      <c r="AH32" s="93"/>
      <c r="AI32" s="93"/>
      <c r="AJ32" s="93"/>
      <c r="AK32" s="93"/>
      <c r="AL32" s="323"/>
      <c r="AM32" s="322"/>
    </row>
    <row r="33" spans="1:39" ht="18">
      <c r="A33" s="3"/>
      <c r="B33" s="154">
        <v>6</v>
      </c>
      <c r="C33" s="26" t="s">
        <v>28</v>
      </c>
      <c r="D33" s="38" t="s">
        <v>88</v>
      </c>
      <c r="E33" s="39">
        <f t="shared" si="1"/>
        <v>36</v>
      </c>
      <c r="F33" s="40">
        <v>4</v>
      </c>
      <c r="G33" s="39">
        <v>8</v>
      </c>
      <c r="H33" s="39">
        <v>8</v>
      </c>
      <c r="I33" s="39">
        <v>4</v>
      </c>
      <c r="J33" s="39">
        <v>8</v>
      </c>
      <c r="K33" s="39">
        <v>6</v>
      </c>
      <c r="L33" s="165">
        <v>6</v>
      </c>
      <c r="M33" s="3"/>
      <c r="N33" s="3"/>
      <c r="O33" s="48"/>
      <c r="P33" s="48"/>
      <c r="Q33" s="48"/>
      <c r="R33" s="61"/>
      <c r="S33" s="99"/>
      <c r="T33" s="61"/>
      <c r="U33" s="56"/>
      <c r="V33" s="57"/>
      <c r="W33" s="58"/>
      <c r="X33" s="93"/>
      <c r="Y33" s="56"/>
      <c r="Z33" s="93"/>
      <c r="AA33" s="93"/>
      <c r="AB33" s="93"/>
      <c r="AC33" s="93"/>
      <c r="AD33" s="93"/>
      <c r="AE33" s="323"/>
      <c r="AF33" s="322"/>
      <c r="AG33" s="93"/>
      <c r="AH33" s="94"/>
      <c r="AI33" s="129"/>
      <c r="AJ33" s="93"/>
      <c r="AK33" s="93"/>
      <c r="AL33" s="323"/>
      <c r="AM33" s="322"/>
    </row>
    <row r="34" spans="1:39" ht="18">
      <c r="A34" s="3"/>
      <c r="B34" s="154">
        <v>7</v>
      </c>
      <c r="C34" s="30" t="s">
        <v>61</v>
      </c>
      <c r="D34" s="38" t="s">
        <v>98</v>
      </c>
      <c r="E34" s="39">
        <f aca="true" t="shared" si="2" ref="E34:E39">SUM(G34:L34)-F34</f>
        <v>34</v>
      </c>
      <c r="F34" s="40"/>
      <c r="G34" s="39"/>
      <c r="H34" s="39">
        <v>8</v>
      </c>
      <c r="I34" s="39">
        <v>4</v>
      </c>
      <c r="J34" s="39">
        <v>8</v>
      </c>
      <c r="K34" s="39">
        <v>8</v>
      </c>
      <c r="L34" s="165">
        <v>6</v>
      </c>
      <c r="M34" s="3"/>
      <c r="N34" s="3"/>
      <c r="O34" s="48"/>
      <c r="P34" s="48"/>
      <c r="Q34" s="48"/>
      <c r="R34" s="61"/>
      <c r="S34" s="48"/>
      <c r="T34" s="61"/>
      <c r="U34" s="56"/>
      <c r="V34" s="57"/>
      <c r="W34" s="58"/>
      <c r="X34" s="108"/>
      <c r="Y34" s="56"/>
      <c r="Z34" s="93"/>
      <c r="AA34" s="93"/>
      <c r="AB34" s="93"/>
      <c r="AC34" s="93"/>
      <c r="AD34" s="94"/>
      <c r="AE34" s="323"/>
      <c r="AF34" s="322"/>
      <c r="AG34" s="93"/>
      <c r="AH34" s="93"/>
      <c r="AI34" s="93"/>
      <c r="AJ34" s="93"/>
      <c r="AK34" s="93"/>
      <c r="AL34" s="323"/>
      <c r="AM34" s="322"/>
    </row>
    <row r="35" spans="1:39" ht="18">
      <c r="A35" s="3"/>
      <c r="B35" s="155">
        <v>8</v>
      </c>
      <c r="C35" s="150" t="s">
        <v>47</v>
      </c>
      <c r="D35" s="38" t="s">
        <v>89</v>
      </c>
      <c r="E35" s="39">
        <f t="shared" si="2"/>
        <v>33</v>
      </c>
      <c r="F35" s="40">
        <v>3</v>
      </c>
      <c r="G35" s="39">
        <v>6</v>
      </c>
      <c r="H35" s="41">
        <v>13</v>
      </c>
      <c r="I35" s="39">
        <v>3</v>
      </c>
      <c r="J35" s="39">
        <v>4</v>
      </c>
      <c r="K35" s="39">
        <v>6</v>
      </c>
      <c r="L35" s="165">
        <v>4</v>
      </c>
      <c r="M35" s="3"/>
      <c r="N35" s="3"/>
      <c r="O35" s="48"/>
      <c r="P35" s="48"/>
      <c r="Q35" s="48"/>
      <c r="R35" s="61"/>
      <c r="S35" s="99"/>
      <c r="T35" s="61"/>
      <c r="U35" s="56"/>
      <c r="V35" s="57"/>
      <c r="W35" s="58"/>
      <c r="X35" s="93"/>
      <c r="Y35" s="56"/>
      <c r="Z35" s="93"/>
      <c r="AA35" s="93"/>
      <c r="AB35" s="93"/>
      <c r="AC35" s="93"/>
      <c r="AD35" s="93"/>
      <c r="AE35" s="323"/>
      <c r="AF35" s="322"/>
      <c r="AG35" s="93"/>
      <c r="AH35" s="93"/>
      <c r="AI35" s="93"/>
      <c r="AJ35" s="94"/>
      <c r="AK35" s="93"/>
      <c r="AL35" s="323"/>
      <c r="AM35" s="322"/>
    </row>
    <row r="36" spans="1:39" ht="18">
      <c r="A36" s="3"/>
      <c r="B36" s="155">
        <v>9</v>
      </c>
      <c r="C36" s="150" t="s">
        <v>47</v>
      </c>
      <c r="D36" s="38" t="s">
        <v>76</v>
      </c>
      <c r="E36" s="39">
        <f t="shared" si="2"/>
        <v>31</v>
      </c>
      <c r="F36" s="40"/>
      <c r="G36" s="41">
        <v>13</v>
      </c>
      <c r="H36" s="39"/>
      <c r="I36" s="39">
        <v>8</v>
      </c>
      <c r="J36" s="39">
        <v>6</v>
      </c>
      <c r="K36" s="39">
        <v>4</v>
      </c>
      <c r="L36" s="165"/>
      <c r="M36" s="3"/>
      <c r="N36" s="3"/>
      <c r="O36" s="48"/>
      <c r="P36" s="48"/>
      <c r="Q36" s="48"/>
      <c r="R36" s="61"/>
      <c r="S36" s="99"/>
      <c r="T36" s="61"/>
      <c r="U36" s="56"/>
      <c r="V36" s="57"/>
      <c r="W36" s="58"/>
      <c r="X36" s="108"/>
      <c r="Y36" s="56"/>
      <c r="Z36" s="93"/>
      <c r="AA36" s="94"/>
      <c r="AB36" s="93"/>
      <c r="AC36" s="93"/>
      <c r="AD36" s="93"/>
      <c r="AE36" s="323"/>
      <c r="AF36" s="322"/>
      <c r="AG36" s="93"/>
      <c r="AH36" s="93"/>
      <c r="AI36" s="93"/>
      <c r="AJ36" s="93"/>
      <c r="AK36" s="93"/>
      <c r="AL36" s="323"/>
      <c r="AM36" s="322"/>
    </row>
    <row r="37" spans="1:39" ht="18">
      <c r="A37" s="3"/>
      <c r="B37" s="154">
        <v>10</v>
      </c>
      <c r="C37" s="26" t="s">
        <v>28</v>
      </c>
      <c r="D37" s="38" t="s">
        <v>97</v>
      </c>
      <c r="E37" s="39">
        <f t="shared" si="2"/>
        <v>30</v>
      </c>
      <c r="F37" s="40"/>
      <c r="G37" s="39"/>
      <c r="H37" s="41">
        <v>13</v>
      </c>
      <c r="I37" s="39">
        <v>3</v>
      </c>
      <c r="J37" s="39">
        <v>4</v>
      </c>
      <c r="K37" s="39">
        <v>6</v>
      </c>
      <c r="L37" s="165">
        <v>4</v>
      </c>
      <c r="M37" s="3"/>
      <c r="N37" s="3"/>
      <c r="O37" s="48"/>
      <c r="P37" s="48"/>
      <c r="Q37" s="48"/>
      <c r="R37" s="61"/>
      <c r="S37" s="99"/>
      <c r="T37" s="61"/>
      <c r="U37" s="56"/>
      <c r="V37" s="57"/>
      <c r="W37" s="58"/>
      <c r="X37" s="93"/>
      <c r="Y37" s="56"/>
      <c r="Z37" s="93"/>
      <c r="AA37" s="93"/>
      <c r="AB37" s="93"/>
      <c r="AC37" s="93"/>
      <c r="AD37" s="93"/>
      <c r="AE37" s="323"/>
      <c r="AF37" s="322"/>
      <c r="AG37" s="93"/>
      <c r="AH37" s="93"/>
      <c r="AI37" s="93"/>
      <c r="AJ37" s="93"/>
      <c r="AK37" s="94"/>
      <c r="AL37" s="323"/>
      <c r="AM37" s="322"/>
    </row>
    <row r="38" spans="1:39" ht="18">
      <c r="A38" s="3"/>
      <c r="B38" s="154">
        <v>11</v>
      </c>
      <c r="C38" s="150" t="s">
        <v>47</v>
      </c>
      <c r="D38" s="191" t="s">
        <v>95</v>
      </c>
      <c r="E38" s="39">
        <f t="shared" si="2"/>
        <v>26</v>
      </c>
      <c r="F38" s="40"/>
      <c r="G38" s="126">
        <v>20</v>
      </c>
      <c r="H38" s="39">
        <v>6</v>
      </c>
      <c r="I38" s="134"/>
      <c r="J38" s="39"/>
      <c r="K38" s="39"/>
      <c r="L38" s="165"/>
      <c r="M38" s="3"/>
      <c r="N38" s="3"/>
      <c r="O38" s="48"/>
      <c r="P38" s="48"/>
      <c r="Q38" s="48"/>
      <c r="R38" s="61"/>
      <c r="S38" s="99"/>
      <c r="T38" s="61"/>
      <c r="U38" s="56"/>
      <c r="V38" s="57"/>
      <c r="W38" s="58"/>
      <c r="X38" s="108"/>
      <c r="Y38" s="56"/>
      <c r="Z38" s="93"/>
      <c r="AA38" s="93"/>
      <c r="AB38" s="94"/>
      <c r="AC38" s="94"/>
      <c r="AD38" s="94"/>
      <c r="AE38" s="323"/>
      <c r="AF38" s="324"/>
      <c r="AG38" s="93"/>
      <c r="AH38" s="93"/>
      <c r="AI38" s="93"/>
      <c r="AJ38" s="93"/>
      <c r="AK38" s="93"/>
      <c r="AL38" s="323"/>
      <c r="AM38" s="324"/>
    </row>
    <row r="39" spans="1:39" ht="18">
      <c r="A39" s="3"/>
      <c r="B39" s="154">
        <v>11</v>
      </c>
      <c r="C39" s="150" t="s">
        <v>47</v>
      </c>
      <c r="D39" s="147" t="s">
        <v>94</v>
      </c>
      <c r="E39" s="39">
        <f t="shared" si="2"/>
        <v>26</v>
      </c>
      <c r="F39" s="40"/>
      <c r="G39" s="126">
        <v>20</v>
      </c>
      <c r="H39" s="134"/>
      <c r="I39" s="39"/>
      <c r="J39" s="39">
        <v>6</v>
      </c>
      <c r="K39" s="39"/>
      <c r="L39" s="176"/>
      <c r="M39" s="3"/>
      <c r="N39" s="3"/>
      <c r="O39" s="48"/>
      <c r="P39" s="48"/>
      <c r="Q39" s="48"/>
      <c r="R39" s="61"/>
      <c r="S39" s="99"/>
      <c r="T39" s="61"/>
      <c r="U39" s="56"/>
      <c r="V39" s="57"/>
      <c r="W39" s="58"/>
      <c r="X39" s="93"/>
      <c r="Y39" s="56"/>
      <c r="Z39" s="93"/>
      <c r="AA39" s="93"/>
      <c r="AB39" s="93"/>
      <c r="AC39" s="93"/>
      <c r="AD39" s="93"/>
      <c r="AE39" s="323"/>
      <c r="AF39" s="324"/>
      <c r="AG39" s="93"/>
      <c r="AH39" s="93"/>
      <c r="AI39" s="94"/>
      <c r="AJ39" s="93"/>
      <c r="AK39" s="94"/>
      <c r="AL39" s="323"/>
      <c r="AM39" s="324"/>
    </row>
    <row r="40" spans="1:39" ht="18">
      <c r="A40" s="3"/>
      <c r="B40" s="154">
        <v>12</v>
      </c>
      <c r="C40" s="150" t="s">
        <v>47</v>
      </c>
      <c r="D40" s="114" t="s">
        <v>122</v>
      </c>
      <c r="E40" s="39">
        <f t="shared" si="1"/>
        <v>20</v>
      </c>
      <c r="F40" s="40"/>
      <c r="G40" s="39"/>
      <c r="H40" s="39"/>
      <c r="I40" s="39"/>
      <c r="J40" s="39"/>
      <c r="K40" s="126">
        <v>20</v>
      </c>
      <c r="L40" s="176"/>
      <c r="M40" s="3"/>
      <c r="N40" s="3"/>
      <c r="O40" s="48"/>
      <c r="P40" s="48"/>
      <c r="Q40" s="48"/>
      <c r="R40" s="61"/>
      <c r="S40" s="48"/>
      <c r="T40" s="61"/>
      <c r="U40" s="56"/>
      <c r="V40" s="57"/>
      <c r="W40" s="58"/>
      <c r="X40" s="108"/>
      <c r="Y40" s="56"/>
      <c r="Z40" s="93"/>
      <c r="AA40" s="93"/>
      <c r="AB40" s="94"/>
      <c r="AC40" s="94"/>
      <c r="AD40" s="94"/>
      <c r="AE40" s="323"/>
      <c r="AF40" s="324"/>
      <c r="AG40" s="93"/>
      <c r="AH40" s="93"/>
      <c r="AI40" s="93"/>
      <c r="AJ40" s="93"/>
      <c r="AK40" s="93"/>
      <c r="AL40" s="323"/>
      <c r="AM40" s="324"/>
    </row>
    <row r="41" spans="1:39" ht="18">
      <c r="A41" s="3"/>
      <c r="B41" s="154">
        <v>13</v>
      </c>
      <c r="C41" s="150" t="s">
        <v>47</v>
      </c>
      <c r="D41" s="38" t="s">
        <v>110</v>
      </c>
      <c r="E41" s="39">
        <f t="shared" si="1"/>
        <v>18</v>
      </c>
      <c r="F41" s="40"/>
      <c r="G41" s="39"/>
      <c r="H41" s="39"/>
      <c r="I41" s="39">
        <v>8</v>
      </c>
      <c r="J41" s="39">
        <v>6</v>
      </c>
      <c r="K41" s="39">
        <v>4</v>
      </c>
      <c r="L41" s="165"/>
      <c r="M41" s="3"/>
      <c r="N41" s="3"/>
      <c r="O41" s="48"/>
      <c r="P41" s="48"/>
      <c r="Q41" s="48"/>
      <c r="R41" s="61"/>
      <c r="S41" s="48"/>
      <c r="T41" s="61"/>
      <c r="U41" s="56"/>
      <c r="V41" s="57"/>
      <c r="W41" s="58"/>
      <c r="X41" s="93"/>
      <c r="Y41" s="56"/>
      <c r="Z41" s="93"/>
      <c r="AA41" s="93"/>
      <c r="AB41" s="93"/>
      <c r="AC41" s="93"/>
      <c r="AD41" s="93"/>
      <c r="AE41" s="323"/>
      <c r="AF41" s="324"/>
      <c r="AG41" s="94"/>
      <c r="AH41" s="93"/>
      <c r="AI41" s="93"/>
      <c r="AJ41" s="93"/>
      <c r="AK41" s="93"/>
      <c r="AL41" s="323"/>
      <c r="AM41" s="324"/>
    </row>
    <row r="42" spans="1:39" ht="18">
      <c r="A42" s="3"/>
      <c r="B42" s="154">
        <v>14</v>
      </c>
      <c r="C42" s="150" t="s">
        <v>47</v>
      </c>
      <c r="D42" s="38" t="s">
        <v>77</v>
      </c>
      <c r="E42" s="39">
        <f t="shared" si="1"/>
        <v>16</v>
      </c>
      <c r="F42" s="40"/>
      <c r="G42" s="146">
        <v>16</v>
      </c>
      <c r="H42" s="131"/>
      <c r="I42" s="39"/>
      <c r="J42" s="39"/>
      <c r="K42" s="39"/>
      <c r="L42" s="165"/>
      <c r="M42" s="3"/>
      <c r="N42" s="3"/>
      <c r="O42" s="48"/>
      <c r="P42" s="48"/>
      <c r="Q42" s="48"/>
      <c r="R42" s="61"/>
      <c r="S42" s="48"/>
      <c r="T42" s="61"/>
      <c r="U42" s="56"/>
      <c r="V42" s="57"/>
      <c r="W42" s="58"/>
      <c r="Y42" s="108"/>
      <c r="Z42" s="94"/>
      <c r="AA42" s="94"/>
      <c r="AB42" s="93"/>
      <c r="AC42" s="93"/>
      <c r="AD42" s="93"/>
      <c r="AE42" s="323"/>
      <c r="AF42" s="324"/>
      <c r="AG42" s="93"/>
      <c r="AH42" s="93"/>
      <c r="AI42" s="93"/>
      <c r="AJ42" s="93"/>
      <c r="AK42" s="93"/>
      <c r="AL42" s="323"/>
      <c r="AM42" s="324"/>
    </row>
    <row r="43" spans="1:39" ht="18">
      <c r="A43" s="3"/>
      <c r="B43" s="154">
        <v>14</v>
      </c>
      <c r="C43" s="150" t="s">
        <v>47</v>
      </c>
      <c r="D43" s="38" t="s">
        <v>43</v>
      </c>
      <c r="E43" s="39">
        <f t="shared" si="1"/>
        <v>16</v>
      </c>
      <c r="F43" s="40"/>
      <c r="G43" s="39"/>
      <c r="H43" s="39" t="s">
        <v>106</v>
      </c>
      <c r="I43" s="146">
        <v>16</v>
      </c>
      <c r="J43" s="39"/>
      <c r="K43" s="39"/>
      <c r="L43" s="165"/>
      <c r="M43" s="3"/>
      <c r="N43" s="3"/>
      <c r="O43" s="48"/>
      <c r="P43" s="48"/>
      <c r="Q43" s="48"/>
      <c r="R43" s="61"/>
      <c r="S43" s="48"/>
      <c r="T43" s="61"/>
      <c r="U43" s="56"/>
      <c r="V43" s="57"/>
      <c r="W43" s="58"/>
      <c r="Y43" s="93"/>
      <c r="Z43" s="93"/>
      <c r="AA43" s="93"/>
      <c r="AB43" s="93"/>
      <c r="AC43" s="93"/>
      <c r="AD43" s="93"/>
      <c r="AE43" s="323"/>
      <c r="AF43" s="324"/>
      <c r="AG43" s="93"/>
      <c r="AH43" s="93"/>
      <c r="AI43" s="93"/>
      <c r="AJ43" s="93"/>
      <c r="AK43" s="94"/>
      <c r="AL43" s="323"/>
      <c r="AM43" s="324"/>
    </row>
    <row r="44" spans="1:39" ht="18">
      <c r="A44" s="3"/>
      <c r="B44" s="154">
        <v>14</v>
      </c>
      <c r="C44" s="150" t="s">
        <v>47</v>
      </c>
      <c r="D44" s="38" t="s">
        <v>42</v>
      </c>
      <c r="E44" s="39">
        <f t="shared" si="1"/>
        <v>16</v>
      </c>
      <c r="F44" s="40"/>
      <c r="G44" s="39"/>
      <c r="H44" s="39" t="s">
        <v>106</v>
      </c>
      <c r="I44" s="146">
        <v>16</v>
      </c>
      <c r="J44" s="39"/>
      <c r="K44" s="39"/>
      <c r="L44" s="165"/>
      <c r="M44" s="3"/>
      <c r="N44" s="3"/>
      <c r="O44" s="48"/>
      <c r="P44" s="48"/>
      <c r="Q44" s="48"/>
      <c r="R44" s="48"/>
      <c r="S44" s="48"/>
      <c r="T44" s="48"/>
      <c r="U44" s="48"/>
      <c r="V44" s="48"/>
      <c r="W44" s="48"/>
      <c r="X44" s="108"/>
      <c r="Y44" s="108"/>
      <c r="Z44" s="93"/>
      <c r="AA44" s="93"/>
      <c r="AB44" s="93"/>
      <c r="AC44" s="93"/>
      <c r="AD44" s="93"/>
      <c r="AE44" s="323"/>
      <c r="AF44" s="324"/>
      <c r="AG44" s="93"/>
      <c r="AH44" s="93"/>
      <c r="AI44" s="93"/>
      <c r="AJ44" s="93"/>
      <c r="AK44" s="93"/>
      <c r="AL44" s="323"/>
      <c r="AM44" s="324"/>
    </row>
    <row r="45" spans="1:39" ht="18">
      <c r="A45" s="3"/>
      <c r="B45" s="154">
        <v>14</v>
      </c>
      <c r="C45" s="150" t="s">
        <v>47</v>
      </c>
      <c r="D45" s="38" t="s">
        <v>113</v>
      </c>
      <c r="E45" s="39">
        <f t="shared" si="1"/>
        <v>16</v>
      </c>
      <c r="F45" s="40"/>
      <c r="G45" s="39"/>
      <c r="H45" s="39"/>
      <c r="I45" s="39"/>
      <c r="J45" s="146">
        <v>16</v>
      </c>
      <c r="K45" s="39"/>
      <c r="L45" s="165"/>
      <c r="M45" s="3"/>
      <c r="N45" s="3"/>
      <c r="O45" s="48"/>
      <c r="P45" s="48"/>
      <c r="Q45" s="48"/>
      <c r="R45" s="48"/>
      <c r="S45" s="48"/>
      <c r="T45" s="48"/>
      <c r="U45" s="48"/>
      <c r="V45" s="48"/>
      <c r="W45" s="48"/>
      <c r="X45" s="93"/>
      <c r="Y45" s="93"/>
      <c r="Z45" s="93"/>
      <c r="AA45" s="93"/>
      <c r="AB45" s="93"/>
      <c r="AC45" s="93"/>
      <c r="AD45" s="93"/>
      <c r="AE45" s="323"/>
      <c r="AF45" s="324"/>
      <c r="AG45" s="93"/>
      <c r="AH45" s="93"/>
      <c r="AI45" s="93"/>
      <c r="AJ45" s="93"/>
      <c r="AK45" s="93"/>
      <c r="AL45" s="323"/>
      <c r="AM45" s="324"/>
    </row>
    <row r="46" spans="1:39" ht="18">
      <c r="A46" s="3"/>
      <c r="B46" s="154">
        <v>15</v>
      </c>
      <c r="C46" s="150" t="s">
        <v>47</v>
      </c>
      <c r="D46" s="38" t="s">
        <v>109</v>
      </c>
      <c r="E46" s="39">
        <f t="shared" si="1"/>
        <v>13</v>
      </c>
      <c r="F46" s="40"/>
      <c r="G46" s="39"/>
      <c r="H46" s="39"/>
      <c r="I46" s="41">
        <v>13</v>
      </c>
      <c r="J46" s="39"/>
      <c r="K46" s="39"/>
      <c r="L46" s="165"/>
      <c r="M46" s="3"/>
      <c r="N46" s="3"/>
      <c r="O46" s="48"/>
      <c r="P46" s="48"/>
      <c r="Q46" s="48"/>
      <c r="R46" s="48"/>
      <c r="S46" s="48"/>
      <c r="T46" s="48"/>
      <c r="U46" s="48"/>
      <c r="V46" s="48"/>
      <c r="W46" s="48"/>
      <c r="X46" s="108"/>
      <c r="Y46" s="108"/>
      <c r="Z46" s="93"/>
      <c r="AA46" s="93"/>
      <c r="AB46" s="93"/>
      <c r="AC46" s="93"/>
      <c r="AD46" s="93"/>
      <c r="AE46" s="323"/>
      <c r="AF46" s="324"/>
      <c r="AG46" s="93"/>
      <c r="AH46" s="93"/>
      <c r="AI46" s="93"/>
      <c r="AJ46" s="93"/>
      <c r="AK46" s="93"/>
      <c r="AL46" s="323"/>
      <c r="AM46" s="324"/>
    </row>
    <row r="47" spans="1:39" ht="18">
      <c r="A47" s="3"/>
      <c r="B47" s="154">
        <v>15</v>
      </c>
      <c r="C47" s="31" t="s">
        <v>27</v>
      </c>
      <c r="D47" s="38" t="s">
        <v>130</v>
      </c>
      <c r="E47" s="39">
        <f>SUM(G47:L47)-F47</f>
        <v>13</v>
      </c>
      <c r="F47" s="40"/>
      <c r="G47" s="39"/>
      <c r="H47" s="39"/>
      <c r="I47" s="39"/>
      <c r="J47" s="39"/>
      <c r="K47" s="39"/>
      <c r="L47" s="194">
        <v>13</v>
      </c>
      <c r="M47" s="3"/>
      <c r="N47" s="3"/>
      <c r="O47" s="48"/>
      <c r="P47" s="48"/>
      <c r="Q47" s="48"/>
      <c r="R47" s="48"/>
      <c r="S47" s="48"/>
      <c r="T47" s="48"/>
      <c r="U47" s="48"/>
      <c r="V47" s="48"/>
      <c r="W47" s="48"/>
      <c r="X47" s="93"/>
      <c r="Y47" s="93"/>
      <c r="Z47" s="93"/>
      <c r="AA47" s="93"/>
      <c r="AB47" s="93"/>
      <c r="AC47" s="93"/>
      <c r="AD47" s="93"/>
      <c r="AE47" s="323"/>
      <c r="AF47" s="324"/>
      <c r="AG47" s="93"/>
      <c r="AH47" s="93"/>
      <c r="AI47" s="93"/>
      <c r="AJ47" s="93"/>
      <c r="AK47" s="93"/>
      <c r="AL47" s="323"/>
      <c r="AM47" s="324"/>
    </row>
    <row r="48" spans="1:39" ht="18">
      <c r="A48" s="3"/>
      <c r="B48" s="154">
        <v>15</v>
      </c>
      <c r="C48" s="31" t="s">
        <v>27</v>
      </c>
      <c r="D48" s="38" t="s">
        <v>131</v>
      </c>
      <c r="E48" s="39">
        <f>SUM(G48:L48)-F48</f>
        <v>13</v>
      </c>
      <c r="F48" s="40"/>
      <c r="G48" s="39"/>
      <c r="H48" s="39"/>
      <c r="I48" s="39"/>
      <c r="J48" s="39"/>
      <c r="K48" s="39"/>
      <c r="L48" s="41">
        <v>13</v>
      </c>
      <c r="M48" s="3"/>
      <c r="N48" s="3"/>
      <c r="O48" s="48"/>
      <c r="P48" s="48"/>
      <c r="Q48" s="48"/>
      <c r="R48" s="48"/>
      <c r="S48" s="48"/>
      <c r="T48" s="48"/>
      <c r="U48" s="48"/>
      <c r="V48" s="48"/>
      <c r="W48" s="48"/>
      <c r="X48" s="108"/>
      <c r="Y48" s="108"/>
      <c r="Z48" s="93"/>
      <c r="AA48" s="93"/>
      <c r="AB48" s="93"/>
      <c r="AC48" s="93"/>
      <c r="AD48" s="93"/>
      <c r="AE48" s="323"/>
      <c r="AF48" s="324"/>
      <c r="AG48" s="93"/>
      <c r="AH48" s="93"/>
      <c r="AI48" s="93"/>
      <c r="AJ48" s="93"/>
      <c r="AK48" s="93"/>
      <c r="AL48" s="323"/>
      <c r="AM48" s="324"/>
    </row>
    <row r="49" spans="1:39" ht="18">
      <c r="A49" s="3"/>
      <c r="B49" s="154">
        <v>16</v>
      </c>
      <c r="C49" s="31" t="s">
        <v>27</v>
      </c>
      <c r="D49" s="38" t="s">
        <v>132</v>
      </c>
      <c r="E49" s="39">
        <f>SUM(G49:L49)-F49</f>
        <v>8</v>
      </c>
      <c r="F49" s="40"/>
      <c r="G49" s="39"/>
      <c r="H49" s="39"/>
      <c r="I49" s="39"/>
      <c r="J49" s="39"/>
      <c r="K49" s="39"/>
      <c r="L49" s="39">
        <v>8</v>
      </c>
      <c r="M49" s="3"/>
      <c r="N49" s="3"/>
      <c r="O49" s="48"/>
      <c r="P49" s="48"/>
      <c r="Q49" s="48"/>
      <c r="R49" s="48"/>
      <c r="S49" s="48"/>
      <c r="T49" s="48"/>
      <c r="U49" s="48"/>
      <c r="V49" s="48"/>
      <c r="W49" s="48"/>
      <c r="X49" s="93"/>
      <c r="Y49" s="93"/>
      <c r="Z49" s="93"/>
      <c r="AA49" s="93"/>
      <c r="AB49" s="93"/>
      <c r="AC49" s="93"/>
      <c r="AD49" s="93"/>
      <c r="AE49" s="323"/>
      <c r="AF49" s="324"/>
      <c r="AG49" s="93"/>
      <c r="AH49" s="93"/>
      <c r="AI49" s="93"/>
      <c r="AJ49" s="93"/>
      <c r="AK49" s="93"/>
      <c r="AL49" s="323"/>
      <c r="AM49" s="324"/>
    </row>
    <row r="50" spans="1:39" ht="18">
      <c r="A50" s="3"/>
      <c r="B50" s="154">
        <v>16</v>
      </c>
      <c r="C50" s="31" t="s">
        <v>27</v>
      </c>
      <c r="D50" s="38" t="s">
        <v>133</v>
      </c>
      <c r="E50" s="39">
        <f>SUM(G50:L50)-F50</f>
        <v>8</v>
      </c>
      <c r="F50" s="40"/>
      <c r="G50" s="39"/>
      <c r="H50" s="39"/>
      <c r="I50" s="39"/>
      <c r="J50" s="39"/>
      <c r="K50" s="39"/>
      <c r="L50" s="165">
        <v>8</v>
      </c>
      <c r="M50" s="3"/>
      <c r="N50" s="3"/>
      <c r="O50" s="52"/>
      <c r="P50" s="52"/>
      <c r="Q50" s="110"/>
      <c r="R50" s="52"/>
      <c r="S50" s="61"/>
      <c r="T50" s="62"/>
      <c r="U50" s="61"/>
      <c r="V50" s="61"/>
      <c r="W50" s="61"/>
      <c r="X50" s="61"/>
      <c r="Y50" s="61"/>
      <c r="Z50" s="61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8">
      <c r="A51" s="3"/>
      <c r="B51" s="154">
        <v>17</v>
      </c>
      <c r="C51" s="150" t="s">
        <v>50</v>
      </c>
      <c r="D51" s="38" t="s">
        <v>90</v>
      </c>
      <c r="E51" s="39">
        <f>SUM(G51:L51)-F51</f>
        <v>6</v>
      </c>
      <c r="F51" s="40"/>
      <c r="G51" s="39">
        <v>6</v>
      </c>
      <c r="H51" s="39"/>
      <c r="I51" s="39"/>
      <c r="J51" s="39"/>
      <c r="K51" s="39"/>
      <c r="L51" s="165"/>
      <c r="M51" s="3"/>
      <c r="N51" s="3"/>
      <c r="O51" s="52"/>
      <c r="P51" s="52"/>
      <c r="Q51" s="110"/>
      <c r="R51" s="52"/>
      <c r="S51" s="61"/>
      <c r="T51" s="62"/>
      <c r="U51" s="61"/>
      <c r="V51" s="61"/>
      <c r="W51" s="61"/>
      <c r="X51" s="61"/>
      <c r="Y51" s="61"/>
      <c r="Z51" s="61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8">
      <c r="A52" s="3"/>
      <c r="B52" s="154"/>
      <c r="C52" s="27"/>
      <c r="D52" s="38"/>
      <c r="E52" s="39"/>
      <c r="F52" s="40"/>
      <c r="G52" s="39"/>
      <c r="H52" s="39"/>
      <c r="I52" s="39"/>
      <c r="J52" s="39"/>
      <c r="K52" s="39"/>
      <c r="L52" s="165"/>
      <c r="M52" s="3"/>
      <c r="N52" s="3"/>
      <c r="O52" s="52"/>
      <c r="P52" s="52"/>
      <c r="Q52" s="110"/>
      <c r="R52" s="52"/>
      <c r="S52" s="61"/>
      <c r="T52" s="62"/>
      <c r="U52" s="61"/>
      <c r="V52" s="61"/>
      <c r="W52" s="61"/>
      <c r="X52" s="61"/>
      <c r="Y52" s="61"/>
      <c r="Z52" s="61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8">
      <c r="A53" s="3"/>
      <c r="B53" s="155"/>
      <c r="C53" s="27"/>
      <c r="D53" s="38"/>
      <c r="E53" s="39"/>
      <c r="F53" s="40"/>
      <c r="G53" s="39"/>
      <c r="H53" s="39"/>
      <c r="I53" s="39"/>
      <c r="J53" s="39"/>
      <c r="K53" s="39"/>
      <c r="L53" s="165"/>
      <c r="M53" s="3"/>
      <c r="N53" s="3"/>
      <c r="O53" s="52"/>
      <c r="P53" s="52"/>
      <c r="Q53" s="110"/>
      <c r="R53" s="52"/>
      <c r="S53" s="61"/>
      <c r="T53" s="62"/>
      <c r="U53" s="61"/>
      <c r="V53" s="61"/>
      <c r="W53" s="61"/>
      <c r="X53" s="61"/>
      <c r="Y53" s="61"/>
      <c r="Z53" s="6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8.75" thickBot="1">
      <c r="A54" s="161"/>
      <c r="B54" s="178"/>
      <c r="C54" s="168"/>
      <c r="D54" s="170" t="s">
        <v>25</v>
      </c>
      <c r="E54" s="167">
        <f>SUM(E25:E38)</f>
        <v>727</v>
      </c>
      <c r="F54" s="171"/>
      <c r="G54" s="171"/>
      <c r="H54" s="171"/>
      <c r="I54" s="171"/>
      <c r="J54" s="171"/>
      <c r="K54" s="171"/>
      <c r="L54" s="177"/>
      <c r="M54" s="3"/>
      <c r="N54" s="3"/>
      <c r="O54" s="52"/>
      <c r="P54" s="52"/>
      <c r="Q54" s="110"/>
      <c r="R54" s="63"/>
      <c r="S54" s="61"/>
      <c r="T54" s="62"/>
      <c r="U54" s="61"/>
      <c r="V54" s="61"/>
      <c r="W54" s="61"/>
      <c r="X54" s="61"/>
      <c r="Y54" s="61"/>
      <c r="Z54" s="61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14" ht="12.75">
      <c r="A55" s="161"/>
      <c r="B55" s="32"/>
      <c r="C55" s="3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>
      <c r="A56" s="42"/>
      <c r="B56" s="113" t="s">
        <v>51</v>
      </c>
      <c r="C56" s="95"/>
      <c r="D56" s="95"/>
      <c r="E56" s="95"/>
      <c r="F56" s="95"/>
      <c r="G56" s="95"/>
      <c r="H56" s="95"/>
      <c r="I56" s="95"/>
      <c r="J56" s="95"/>
      <c r="K56" s="95"/>
      <c r="L56" s="32"/>
      <c r="M56" s="3"/>
      <c r="N56" s="3"/>
    </row>
    <row r="57" spans="1:14" ht="12.75">
      <c r="A57" s="4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"/>
      <c r="N57" s="3"/>
    </row>
    <row r="58" spans="1:12" ht="12.75">
      <c r="A58" s="42"/>
      <c r="B58" s="32"/>
      <c r="C58" s="32"/>
      <c r="D58" s="3"/>
      <c r="E58" s="3"/>
      <c r="F58" s="3"/>
      <c r="G58" s="3"/>
      <c r="H58" s="3"/>
      <c r="I58" s="3"/>
      <c r="J58" s="3"/>
      <c r="K58" s="3"/>
      <c r="L58" s="3"/>
    </row>
    <row r="69" ht="12.75" customHeight="1"/>
    <row r="70" ht="1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</sheetData>
  <sheetProtection/>
  <mergeCells count="155">
    <mergeCell ref="W11:W12"/>
    <mergeCell ref="W13:W14"/>
    <mergeCell ref="AE15:AE16"/>
    <mergeCell ref="AE17:AE19"/>
    <mergeCell ref="X5:Y5"/>
    <mergeCell ref="Q13:Q14"/>
    <mergeCell ref="R13:R14"/>
    <mergeCell ref="Q17:Q19"/>
    <mergeCell ref="R17:R19"/>
    <mergeCell ref="T17:T19"/>
    <mergeCell ref="U17:U19"/>
    <mergeCell ref="AE48:AE49"/>
    <mergeCell ref="AF48:AF49"/>
    <mergeCell ref="AL48:AL49"/>
    <mergeCell ref="AM48:AM49"/>
    <mergeCell ref="O2:AM2"/>
    <mergeCell ref="W5:W6"/>
    <mergeCell ref="W17:W19"/>
    <mergeCell ref="O11:O12"/>
    <mergeCell ref="P11:P12"/>
    <mergeCell ref="O13:O14"/>
    <mergeCell ref="AE44:AE45"/>
    <mergeCell ref="AF44:AF45"/>
    <mergeCell ref="AL44:AL45"/>
    <mergeCell ref="AM44:AM45"/>
    <mergeCell ref="AE46:AE47"/>
    <mergeCell ref="AF46:AF47"/>
    <mergeCell ref="AL46:AL47"/>
    <mergeCell ref="AM46:AM47"/>
    <mergeCell ref="AE40:AE41"/>
    <mergeCell ref="AF40:AF41"/>
    <mergeCell ref="AL40:AL41"/>
    <mergeCell ref="AM40:AM41"/>
    <mergeCell ref="AE42:AE43"/>
    <mergeCell ref="AF42:AF43"/>
    <mergeCell ref="AL42:AL43"/>
    <mergeCell ref="AM42:AM43"/>
    <mergeCell ref="AE36:AE37"/>
    <mergeCell ref="AF36:AF37"/>
    <mergeCell ref="AL36:AL37"/>
    <mergeCell ref="AM36:AM37"/>
    <mergeCell ref="AE38:AE39"/>
    <mergeCell ref="AF38:AF39"/>
    <mergeCell ref="AL38:AL39"/>
    <mergeCell ref="AM38:AM39"/>
    <mergeCell ref="AE32:AE33"/>
    <mergeCell ref="AF32:AF33"/>
    <mergeCell ref="AL32:AL33"/>
    <mergeCell ref="AM32:AM33"/>
    <mergeCell ref="AE34:AE35"/>
    <mergeCell ref="AF34:AF35"/>
    <mergeCell ref="AL34:AL35"/>
    <mergeCell ref="AM34:AM35"/>
    <mergeCell ref="O7:O8"/>
    <mergeCell ref="T11:T12"/>
    <mergeCell ref="P5:P6"/>
    <mergeCell ref="Q5:Q6"/>
    <mergeCell ref="R5:R6"/>
    <mergeCell ref="S5:S6"/>
    <mergeCell ref="O5:O6"/>
    <mergeCell ref="T7:T8"/>
    <mergeCell ref="P9:P10"/>
    <mergeCell ref="R7:R8"/>
    <mergeCell ref="U5:U6"/>
    <mergeCell ref="V5:V6"/>
    <mergeCell ref="P7:P8"/>
    <mergeCell ref="U13:U14"/>
    <mergeCell ref="R20:R21"/>
    <mergeCell ref="T5:T6"/>
    <mergeCell ref="T20:T21"/>
    <mergeCell ref="P13:P14"/>
    <mergeCell ref="P17:P19"/>
    <mergeCell ref="R9:R10"/>
    <mergeCell ref="M3:M4"/>
    <mergeCell ref="B21:L21"/>
    <mergeCell ref="B22:C24"/>
    <mergeCell ref="D22:D24"/>
    <mergeCell ref="E22:E24"/>
    <mergeCell ref="F22:F24"/>
    <mergeCell ref="G22:L22"/>
    <mergeCell ref="W7:W8"/>
    <mergeCell ref="U7:U8"/>
    <mergeCell ref="Q11:Q12"/>
    <mergeCell ref="Q7:Q8"/>
    <mergeCell ref="U11:U12"/>
    <mergeCell ref="Q9:Q10"/>
    <mergeCell ref="T9:T10"/>
    <mergeCell ref="U9:U10"/>
    <mergeCell ref="R11:R12"/>
    <mergeCell ref="W9:W10"/>
    <mergeCell ref="V20:V21"/>
    <mergeCell ref="W20:W21"/>
    <mergeCell ref="P20:P21"/>
    <mergeCell ref="Q20:Q21"/>
    <mergeCell ref="O9:O10"/>
    <mergeCell ref="V11:V12"/>
    <mergeCell ref="V13:V14"/>
    <mergeCell ref="T13:T14"/>
    <mergeCell ref="O20:O21"/>
    <mergeCell ref="O17:O19"/>
    <mergeCell ref="W15:W16"/>
    <mergeCell ref="V17:V19"/>
    <mergeCell ref="B2:L2"/>
    <mergeCell ref="B3:C4"/>
    <mergeCell ref="D3:D4"/>
    <mergeCell ref="E3:E4"/>
    <mergeCell ref="F3:F4"/>
    <mergeCell ref="G3:L3"/>
    <mergeCell ref="V9:V10"/>
    <mergeCell ref="V7:V8"/>
    <mergeCell ref="AL17:AL19"/>
    <mergeCell ref="AL20:AL21"/>
    <mergeCell ref="U20:U21"/>
    <mergeCell ref="O15:O16"/>
    <mergeCell ref="P15:P16"/>
    <mergeCell ref="Q15:Q16"/>
    <mergeCell ref="R15:R16"/>
    <mergeCell ref="T15:T16"/>
    <mergeCell ref="U15:U16"/>
    <mergeCell ref="V15:V16"/>
    <mergeCell ref="Y17:Y19"/>
    <mergeCell ref="Y20:Y21"/>
    <mergeCell ref="AF7:AF8"/>
    <mergeCell ref="AF9:AF10"/>
    <mergeCell ref="AF11:AF12"/>
    <mergeCell ref="AF13:AF14"/>
    <mergeCell ref="AF15:AF16"/>
    <mergeCell ref="AF17:AF19"/>
    <mergeCell ref="AF20:AF21"/>
    <mergeCell ref="AE20:AE21"/>
    <mergeCell ref="AL7:AL8"/>
    <mergeCell ref="AL9:AL10"/>
    <mergeCell ref="AL11:AL12"/>
    <mergeCell ref="AL13:AL14"/>
    <mergeCell ref="Y7:Y8"/>
    <mergeCell ref="Y9:Y10"/>
    <mergeCell ref="Y11:Y12"/>
    <mergeCell ref="Y13:Y14"/>
    <mergeCell ref="Y15:Y16"/>
    <mergeCell ref="AL15:AL16"/>
    <mergeCell ref="AM7:AM8"/>
    <mergeCell ref="AM9:AM10"/>
    <mergeCell ref="AM11:AM12"/>
    <mergeCell ref="AM13:AM14"/>
    <mergeCell ref="AM15:AM16"/>
    <mergeCell ref="AM17:AM19"/>
    <mergeCell ref="AM20:AM21"/>
    <mergeCell ref="Z5:AD5"/>
    <mergeCell ref="AG5:AK5"/>
    <mergeCell ref="AE5:AF6"/>
    <mergeCell ref="AL5:AM6"/>
    <mergeCell ref="AE7:AE8"/>
    <mergeCell ref="AE9:AE10"/>
    <mergeCell ref="AE11:AE12"/>
    <mergeCell ref="AE13:AE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Andreas</cp:lastModifiedBy>
  <cp:lastPrinted>2011-03-05T10:43:04Z</cp:lastPrinted>
  <dcterms:created xsi:type="dcterms:W3CDTF">2002-12-07T12:54:54Z</dcterms:created>
  <dcterms:modified xsi:type="dcterms:W3CDTF">2018-11-19T07:40:16Z</dcterms:modified>
  <cp:category/>
  <cp:version/>
  <cp:contentType/>
  <cp:contentStatus/>
</cp:coreProperties>
</file>