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9 SRP-Open" sheetId="1" r:id="rId1"/>
    <sheet name="Eingabe" sheetId="2" r:id="rId2"/>
  </sheets>
  <definedNames>
    <definedName name="_xlnm.Print_Area" localSheetId="1">'Eingabe'!$A$1:$L$56</definedName>
    <definedName name="_xlnm.Print_Area" localSheetId="0">'SA 2019 SRP-Open'!$A$1:$Q$57</definedName>
    <definedName name="neu_1">'SA 2019 SRP-Open'!$N$32</definedName>
    <definedName name="pgle">'SA 2019 SRP-Open'!$M$31</definedName>
    <definedName name="pneg">'SA 2019 SRP-Open'!$L$32</definedName>
    <definedName name="pneu">'SA 2019 SRP-Open'!$M$32</definedName>
    <definedName name="ppos">'SA 2019 SRP-Open'!$L$31</definedName>
  </definedNames>
  <calcPr fullCalcOnLoad="1"/>
</workbook>
</file>

<file path=xl/sharedStrings.xml><?xml version="1.0" encoding="utf-8"?>
<sst xmlns="http://schemas.openxmlformats.org/spreadsheetml/2006/main" count="781" uniqueCount="163">
  <si>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</si>
  <si>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</si>
  <si>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</si>
  <si>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</si>
  <si>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</si>
  <si>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</si>
  <si>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</si>
  <si>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</si>
  <si>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</si>
  <si>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</si>
  <si>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</si>
  <si>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</si>
  <si>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</si>
  <si>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</si>
  <si>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</si>
  <si>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</si>
  <si>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</si>
  <si>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</si>
  <si>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</si>
  <si>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</si>
  <si>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</si>
  <si>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</si>
  <si>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</si>
  <si>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</si>
  <si>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</si>
  <si>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</si>
  <si>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</si>
  <si>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</si>
  <si>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</si>
  <si>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</si>
  <si>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</si>
  <si>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</si>
  <si>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</si>
  <si>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</si>
  <si>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</si>
  <si>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</si>
  <si>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</si>
  <si>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</si>
  <si>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</si>
  <si>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</si>
  <si>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</si>
  <si>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</si>
  <si>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</si>
  <si>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</si>
  <si>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</si>
  <si>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</si>
  <si>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</si>
  <si>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</si>
  <si>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</si>
  <si>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</si>
  <si>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</si>
  <si>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</si>
  <si>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</si>
  <si>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</si>
  <si>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</si>
  <si>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</si>
  <si>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</si>
  <si>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</si>
  <si>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</si>
  <si>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</si>
  <si>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</si>
  <si>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</si>
  <si>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</si>
  <si>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</si>
  <si>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</si>
  <si>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</si>
  <si>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</si>
  <si>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</si>
  <si>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</si>
  <si>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</si>
  <si>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</si>
  <si>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</si>
  <si>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</si>
  <si>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</si>
  <si>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</si>
  <si>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</si>
  <si>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</si>
  <si>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</si>
  <si>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</si>
  <si>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</si>
  <si>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</si>
  <si>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</si>
  <si>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</si>
  <si>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</si>
  <si>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</si>
  <si>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</si>
  <si>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</si>
  <si>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</si>
  <si>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</si>
  <si>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</si>
  <si>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</si>
  <si>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</si>
  <si>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</si>
  <si>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</si>
  <si>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</si>
  <si>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</si>
  <si>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</si>
  <si>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</si>
  <si>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</si>
  <si>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</si>
  <si>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Günther Tetzer</t>
  </si>
  <si>
    <t>Tendenz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</si>
  <si>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</si>
  <si>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</si>
  <si>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</si>
  <si>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</si>
  <si>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</si>
  <si>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</si>
  <si>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</si>
  <si>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</si>
  <si>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</si>
  <si>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6.1</t>
  </si>
  <si>
    <t>1.2</t>
  </si>
  <si>
    <t>2.2</t>
  </si>
  <si>
    <t>3.2</t>
  </si>
  <si>
    <t>4.2</t>
  </si>
  <si>
    <t>5.2</t>
  </si>
  <si>
    <t>6.2</t>
  </si>
  <si>
    <t>1.3</t>
  </si>
  <si>
    <t>2.3</t>
  </si>
  <si>
    <t>3.3</t>
  </si>
  <si>
    <t>4.3</t>
  </si>
  <si>
    <t>5.3</t>
  </si>
  <si>
    <t>6.3</t>
  </si>
  <si>
    <t>1.4</t>
  </si>
  <si>
    <t>2.4</t>
  </si>
  <si>
    <t>3.4</t>
  </si>
  <si>
    <t>4.4</t>
  </si>
  <si>
    <t>5.4</t>
  </si>
  <si>
    <t>6.4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</si>
  <si>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</si>
  <si>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</si>
  <si>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</si>
  <si>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</si>
  <si>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</si>
  <si>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</si>
  <si>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</si>
  <si>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</si>
  <si>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</si>
  <si>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</si>
  <si>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</si>
  <si>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Punktevergabe: 30,29,28,27,26,25,24,23,22,21,20,19,18,17,16,15,14,13,12,11,10,9,8,7,6,5,4,3,2,1</t>
  </si>
  <si>
    <t>Franz Wessely</t>
  </si>
  <si>
    <t>Werner Trawnitschek</t>
  </si>
  <si>
    <t>Kurt Reznicek</t>
  </si>
  <si>
    <t>Andreas Vanicek</t>
  </si>
  <si>
    <t>Herbert Drkac</t>
  </si>
  <si>
    <t>Rene Mötz</t>
  </si>
  <si>
    <t>Manfred Mötz</t>
  </si>
  <si>
    <t>Rudolf Muhr</t>
  </si>
  <si>
    <t>Michael Liebe</t>
  </si>
  <si>
    <t>Platz                mit                 Streich.</t>
  </si>
  <si>
    <t>SA 2019 SRP-Open</t>
  </si>
  <si>
    <t>25,4°</t>
  </si>
  <si>
    <t>Porsche 962 KH</t>
  </si>
  <si>
    <t>BMW V12</t>
  </si>
  <si>
    <t>Gibson</t>
  </si>
  <si>
    <t>Ferrari 333 SP</t>
  </si>
  <si>
    <t>Acura</t>
  </si>
  <si>
    <t>Zytec</t>
  </si>
  <si>
    <t>Mosler</t>
  </si>
  <si>
    <t>Ford GT 40</t>
  </si>
  <si>
    <t>Pagani Zonda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</si>
</sst>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$-407]dddd\,\ d\.\ mmmm\ yyyy"/>
    <numFmt numFmtId="182" formatCode="[Green]0;[Red]0;[Black]#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sz val="14"/>
      <color indexed="14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sz val="14"/>
      <color rgb="FFFF0066"/>
      <name val="Verdana"/>
      <family val="2"/>
    </font>
    <font>
      <sz val="14"/>
      <color theme="0"/>
      <name val="Verdan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2" applyNumberFormat="0" applyAlignment="0" applyProtection="0"/>
    <xf numFmtId="41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9" applyNumberFormat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left" vertical="center"/>
    </xf>
    <xf numFmtId="2" fontId="14" fillId="34" borderId="1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173" fontId="17" fillId="0" borderId="15" xfId="45" applyNumberFormat="1" applyFont="1" applyBorder="1" applyAlignment="1">
      <alignment horizontal="center" vertical="center" wrapText="1"/>
      <protection/>
    </xf>
    <xf numFmtId="0" fontId="14" fillId="33" borderId="16" xfId="0" applyFont="1" applyFill="1" applyBorder="1" applyAlignment="1">
      <alignment horizontal="center" vertical="center"/>
    </xf>
    <xf numFmtId="2" fontId="14" fillId="34" borderId="17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8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18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7" xfId="45" applyNumberFormat="1" applyFont="1" applyBorder="1" applyAlignment="1">
      <alignment horizontal="center" vertical="center" wrapText="1"/>
      <protection/>
    </xf>
    <xf numFmtId="173" fontId="17" fillId="0" borderId="19" xfId="45" applyNumberFormat="1" applyFont="1" applyBorder="1" applyAlignment="1">
      <alignment horizontal="center" vertical="center" wrapText="1"/>
      <protection/>
    </xf>
    <xf numFmtId="49" fontId="14" fillId="35" borderId="20" xfId="0" applyNumberFormat="1" applyFont="1" applyFill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75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49" fontId="14" fillId="35" borderId="21" xfId="0" applyNumberFormat="1" applyFont="1" applyFill="1" applyBorder="1" applyAlignment="1">
      <alignment horizontal="center" vertical="center"/>
    </xf>
    <xf numFmtId="2" fontId="14" fillId="34" borderId="18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172" fontId="12" fillId="42" borderId="2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172" fontId="12" fillId="42" borderId="3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7" fontId="19" fillId="33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4" fillId="33" borderId="18" xfId="0" applyFont="1" applyFill="1" applyBorder="1" applyAlignment="1">
      <alignment horizontal="center" vertical="center"/>
    </xf>
    <xf numFmtId="0" fontId="14" fillId="39" borderId="18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45" borderId="10" xfId="0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2" fontId="76" fillId="33" borderId="10" xfId="45" applyNumberFormat="1" applyFont="1" applyFill="1" applyBorder="1" applyAlignment="1">
      <alignment horizontal="center" vertical="center"/>
      <protection/>
    </xf>
    <xf numFmtId="2" fontId="77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79" fontId="20" fillId="33" borderId="10" xfId="45" applyNumberFormat="1" applyFont="1" applyFill="1" applyBorder="1" applyAlignment="1">
      <alignment horizontal="center" vertical="center"/>
      <protection/>
    </xf>
    <xf numFmtId="0" fontId="14" fillId="33" borderId="14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2" fontId="14" fillId="33" borderId="18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31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31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31" xfId="0" applyNumberFormat="1" applyFont="1" applyBorder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vertical="center"/>
    </xf>
    <xf numFmtId="0" fontId="36" fillId="33" borderId="0" xfId="0" applyFont="1" applyFill="1" applyAlignment="1">
      <alignment horizontal="left" vertical="center"/>
    </xf>
    <xf numFmtId="180" fontId="16" fillId="33" borderId="10" xfId="45" applyNumberFormat="1" applyFont="1" applyFill="1" applyBorder="1" applyAlignment="1">
      <alignment horizontal="center" vertical="center"/>
      <protection/>
    </xf>
    <xf numFmtId="1" fontId="14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" fontId="14" fillId="33" borderId="18" xfId="0" applyNumberFormat="1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11" fillId="33" borderId="10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2" fontId="14" fillId="0" borderId="17" xfId="0" applyNumberFormat="1" applyFont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4" fillId="35" borderId="15" xfId="0" applyFont="1" applyFill="1" applyBorder="1" applyAlignment="1">
      <alignment horizontal="center" vertical="center"/>
    </xf>
    <xf numFmtId="2" fontId="14" fillId="0" borderId="19" xfId="0" applyNumberFormat="1" applyFont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2" fontId="9" fillId="33" borderId="32" xfId="45" applyNumberFormat="1" applyFont="1" applyFill="1" applyBorder="1" applyAlignment="1">
      <alignment horizontal="right" vertical="center"/>
      <protection/>
    </xf>
    <xf numFmtId="182" fontId="16" fillId="33" borderId="33" xfId="45" applyNumberFormat="1" applyFont="1" applyFill="1" applyBorder="1" applyAlignment="1">
      <alignment horizontal="left" vertical="center"/>
      <protection/>
    </xf>
    <xf numFmtId="0" fontId="3" fillId="46" borderId="31" xfId="0" applyFont="1" applyFill="1" applyBorder="1" applyAlignment="1">
      <alignment horizontal="left" vertical="center"/>
    </xf>
    <xf numFmtId="0" fontId="3" fillId="42" borderId="31" xfId="0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center" vertical="center"/>
    </xf>
    <xf numFmtId="0" fontId="3" fillId="41" borderId="15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3" fillId="41" borderId="31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center" vertical="center"/>
    </xf>
    <xf numFmtId="0" fontId="78" fillId="39" borderId="32" xfId="0" applyFont="1" applyFill="1" applyBorder="1" applyAlignment="1">
      <alignment horizontal="center" vertical="center"/>
    </xf>
    <xf numFmtId="0" fontId="78" fillId="39" borderId="25" xfId="0" applyFont="1" applyFill="1" applyBorder="1" applyAlignment="1">
      <alignment horizontal="center" vertical="center"/>
    </xf>
    <xf numFmtId="0" fontId="14" fillId="39" borderId="34" xfId="0" applyFont="1" applyFill="1" applyBorder="1" applyAlignment="1">
      <alignment horizontal="center" vertical="center"/>
    </xf>
    <xf numFmtId="0" fontId="14" fillId="39" borderId="31" xfId="0" applyFont="1" applyFill="1" applyBorder="1" applyAlignment="1">
      <alignment horizontal="center" vertical="center"/>
    </xf>
    <xf numFmtId="0" fontId="16" fillId="39" borderId="31" xfId="0" applyFont="1" applyFill="1" applyBorder="1" applyAlignment="1">
      <alignment horizontal="center" vertical="center"/>
    </xf>
    <xf numFmtId="9" fontId="16" fillId="33" borderId="10" xfId="0" applyNumberFormat="1" applyFont="1" applyFill="1" applyBorder="1" applyAlignment="1">
      <alignment horizontal="center" vertical="center"/>
    </xf>
    <xf numFmtId="2" fontId="14" fillId="47" borderId="14" xfId="0" applyNumberFormat="1" applyFont="1" applyFill="1" applyBorder="1" applyAlignment="1">
      <alignment horizontal="center" vertical="center"/>
    </xf>
    <xf numFmtId="2" fontId="14" fillId="48" borderId="10" xfId="0" applyNumberFormat="1" applyFont="1" applyFill="1" applyBorder="1" applyAlignment="1">
      <alignment horizontal="center" vertical="center"/>
    </xf>
    <xf numFmtId="2" fontId="14" fillId="49" borderId="10" xfId="0" applyNumberFormat="1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center" vertical="center"/>
    </xf>
    <xf numFmtId="0" fontId="14" fillId="35" borderId="35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38" xfId="0" applyNumberFormat="1" applyFont="1" applyBorder="1" applyAlignment="1">
      <alignment horizontal="center" vertical="center"/>
    </xf>
    <xf numFmtId="2" fontId="14" fillId="47" borderId="10" xfId="0" applyNumberFormat="1" applyFont="1" applyFill="1" applyBorder="1" applyAlignment="1">
      <alignment horizontal="center" vertical="center"/>
    </xf>
    <xf numFmtId="2" fontId="14" fillId="48" borderId="14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left" vertical="center"/>
    </xf>
    <xf numFmtId="0" fontId="14" fillId="35" borderId="23" xfId="0" applyFont="1" applyFill="1" applyBorder="1" applyAlignment="1">
      <alignment horizontal="left" vertical="center"/>
    </xf>
    <xf numFmtId="0" fontId="14" fillId="35" borderId="24" xfId="0" applyFont="1" applyFill="1" applyBorder="1" applyAlignment="1">
      <alignment horizontal="left" vertical="center"/>
    </xf>
    <xf numFmtId="2" fontId="14" fillId="35" borderId="14" xfId="0" applyNumberFormat="1" applyFont="1" applyFill="1" applyBorder="1" applyAlignment="1">
      <alignment horizontal="center" vertical="center"/>
    </xf>
    <xf numFmtId="1" fontId="14" fillId="35" borderId="14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7" borderId="25" xfId="0" applyFont="1" applyFill="1" applyBorder="1" applyAlignment="1">
      <alignment horizontal="left" vertical="center"/>
    </xf>
    <xf numFmtId="0" fontId="14" fillId="37" borderId="26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25" xfId="0" applyFont="1" applyFill="1" applyBorder="1" applyAlignment="1">
      <alignment horizontal="left" vertical="center"/>
    </xf>
    <xf numFmtId="0" fontId="14" fillId="36" borderId="26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0" fontId="9" fillId="41" borderId="20" xfId="0" applyFont="1" applyFill="1" applyBorder="1" applyAlignment="1">
      <alignment horizontal="center" vertical="center"/>
    </xf>
    <xf numFmtId="0" fontId="9" fillId="41" borderId="29" xfId="0" applyFont="1" applyFill="1" applyBorder="1" applyAlignment="1">
      <alignment horizontal="center" vertical="center"/>
    </xf>
    <xf numFmtId="0" fontId="9" fillId="41" borderId="14" xfId="0" applyFont="1" applyFill="1" applyBorder="1" applyAlignment="1">
      <alignment horizontal="center" vertical="center"/>
    </xf>
    <xf numFmtId="0" fontId="9" fillId="41" borderId="17" xfId="0" applyFont="1" applyFill="1" applyBorder="1" applyAlignment="1">
      <alignment horizontal="center" vertical="center"/>
    </xf>
    <xf numFmtId="49" fontId="9" fillId="50" borderId="14" xfId="0" applyNumberFormat="1" applyFont="1" applyFill="1" applyBorder="1" applyAlignment="1">
      <alignment horizontal="center" vertical="center" wrapText="1"/>
    </xf>
    <xf numFmtId="49" fontId="9" fillId="50" borderId="17" xfId="0" applyNumberFormat="1" applyFont="1" applyFill="1" applyBorder="1" applyAlignment="1">
      <alignment horizontal="center" vertical="center" wrapText="1"/>
    </xf>
    <xf numFmtId="14" fontId="7" fillId="33" borderId="39" xfId="0" applyNumberFormat="1" applyFont="1" applyFill="1" applyBorder="1" applyAlignment="1">
      <alignment horizontal="center" vertical="center"/>
    </xf>
    <xf numFmtId="14" fontId="7" fillId="33" borderId="40" xfId="0" applyNumberFormat="1" applyFont="1" applyFill="1" applyBorder="1" applyAlignment="1">
      <alignment horizontal="center" vertical="center"/>
    </xf>
    <xf numFmtId="14" fontId="7" fillId="33" borderId="41" xfId="0" applyNumberFormat="1" applyFont="1" applyFill="1" applyBorder="1" applyAlignment="1">
      <alignment horizontal="center" vertical="center"/>
    </xf>
    <xf numFmtId="0" fontId="31" fillId="50" borderId="14" xfId="0" applyFont="1" applyFill="1" applyBorder="1" applyAlignment="1">
      <alignment horizontal="center" vertical="center"/>
    </xf>
    <xf numFmtId="0" fontId="31" fillId="50" borderId="17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28" fillId="35" borderId="44" xfId="0" applyFont="1" applyFill="1" applyBorder="1" applyAlignment="1">
      <alignment horizontal="center" vertical="center"/>
    </xf>
    <xf numFmtId="0" fontId="28" fillId="35" borderId="45" xfId="0" applyFont="1" applyFill="1" applyBorder="1" applyAlignment="1">
      <alignment horizontal="center" vertical="center"/>
    </xf>
    <xf numFmtId="0" fontId="28" fillId="35" borderId="46" xfId="0" applyFont="1" applyFill="1" applyBorder="1" applyAlignment="1">
      <alignment horizontal="center" vertical="center"/>
    </xf>
    <xf numFmtId="0" fontId="25" fillId="35" borderId="47" xfId="0" applyFont="1" applyFill="1" applyBorder="1" applyAlignment="1">
      <alignment horizontal="center" vertical="center"/>
    </xf>
    <xf numFmtId="0" fontId="25" fillId="35" borderId="48" xfId="0" applyFont="1" applyFill="1" applyBorder="1" applyAlignment="1">
      <alignment horizontal="center" vertical="center"/>
    </xf>
    <xf numFmtId="0" fontId="25" fillId="35" borderId="49" xfId="0" applyFont="1" applyFill="1" applyBorder="1" applyAlignment="1">
      <alignment horizontal="center" vertical="center"/>
    </xf>
    <xf numFmtId="0" fontId="25" fillId="35" borderId="5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horizontal="center" vertical="center"/>
    </xf>
    <xf numFmtId="0" fontId="25" fillId="35" borderId="52" xfId="0" applyFont="1" applyFill="1" applyBorder="1" applyAlignment="1">
      <alignment horizontal="center" vertical="center"/>
    </xf>
    <xf numFmtId="0" fontId="25" fillId="35" borderId="53" xfId="0" applyFont="1" applyFill="1" applyBorder="1" applyAlignment="1">
      <alignment horizontal="center" vertical="center"/>
    </xf>
    <xf numFmtId="0" fontId="25" fillId="35" borderId="54" xfId="0" applyFont="1" applyFill="1" applyBorder="1" applyAlignment="1">
      <alignment horizontal="center" vertical="center"/>
    </xf>
    <xf numFmtId="0" fontId="26" fillId="36" borderId="47" xfId="0" applyFont="1" applyFill="1" applyBorder="1" applyAlignment="1">
      <alignment horizontal="center" vertical="center"/>
    </xf>
    <xf numFmtId="0" fontId="26" fillId="36" borderId="49" xfId="0" applyFont="1" applyFill="1" applyBorder="1" applyAlignment="1">
      <alignment horizontal="center" vertical="center"/>
    </xf>
    <xf numFmtId="0" fontId="26" fillId="36" borderId="50" xfId="0" applyFont="1" applyFill="1" applyBorder="1" applyAlignment="1">
      <alignment horizontal="center" vertical="center"/>
    </xf>
    <xf numFmtId="0" fontId="26" fillId="36" borderId="51" xfId="0" applyFont="1" applyFill="1" applyBorder="1" applyAlignment="1">
      <alignment horizontal="center" vertical="center"/>
    </xf>
    <xf numFmtId="0" fontId="26" fillId="36" borderId="52" xfId="0" applyFont="1" applyFill="1" applyBorder="1" applyAlignment="1">
      <alignment horizontal="center" vertical="center"/>
    </xf>
    <xf numFmtId="0" fontId="26" fillId="36" borderId="54" xfId="0" applyFont="1" applyFill="1" applyBorder="1" applyAlignment="1">
      <alignment horizontal="center" vertical="center"/>
    </xf>
    <xf numFmtId="0" fontId="27" fillId="37" borderId="47" xfId="0" applyFont="1" applyFill="1" applyBorder="1" applyAlignment="1">
      <alignment horizontal="center" vertical="center"/>
    </xf>
    <xf numFmtId="0" fontId="27" fillId="37" borderId="49" xfId="0" applyFont="1" applyFill="1" applyBorder="1" applyAlignment="1">
      <alignment horizontal="center" vertical="center"/>
    </xf>
    <xf numFmtId="0" fontId="27" fillId="37" borderId="52" xfId="0" applyFont="1" applyFill="1" applyBorder="1" applyAlignment="1">
      <alignment horizontal="center" vertical="center"/>
    </xf>
    <xf numFmtId="0" fontId="27" fillId="37" borderId="54" xfId="0" applyFont="1" applyFill="1" applyBorder="1" applyAlignment="1">
      <alignment horizontal="center" vertical="center"/>
    </xf>
    <xf numFmtId="0" fontId="24" fillId="37" borderId="16" xfId="0" applyFont="1" applyFill="1" applyBorder="1" applyAlignment="1">
      <alignment horizontal="center" vertical="center"/>
    </xf>
    <xf numFmtId="0" fontId="24" fillId="37" borderId="55" xfId="0" applyFont="1" applyFill="1" applyBorder="1" applyAlignment="1">
      <alignment horizontal="center" vertical="center"/>
    </xf>
    <xf numFmtId="0" fontId="30" fillId="35" borderId="16" xfId="0" applyFont="1" applyFill="1" applyBorder="1" applyAlignment="1">
      <alignment horizontal="center" vertical="center"/>
    </xf>
    <xf numFmtId="0" fontId="30" fillId="35" borderId="56" xfId="0" applyFont="1" applyFill="1" applyBorder="1" applyAlignment="1">
      <alignment horizontal="center" vertical="center"/>
    </xf>
    <xf numFmtId="0" fontId="30" fillId="35" borderId="55" xfId="0" applyFont="1" applyFill="1" applyBorder="1" applyAlignment="1">
      <alignment horizontal="center" vertical="center"/>
    </xf>
    <xf numFmtId="0" fontId="29" fillId="36" borderId="16" xfId="0" applyFont="1" applyFill="1" applyBorder="1" applyAlignment="1">
      <alignment horizontal="center" vertical="center"/>
    </xf>
    <xf numFmtId="0" fontId="29" fillId="36" borderId="55" xfId="0" applyFont="1" applyFill="1" applyBorder="1" applyAlignment="1">
      <alignment horizontal="center" vertical="center"/>
    </xf>
    <xf numFmtId="0" fontId="23" fillId="37" borderId="44" xfId="0" applyFont="1" applyFill="1" applyBorder="1" applyAlignment="1">
      <alignment horizontal="center" vertical="center"/>
    </xf>
    <xf numFmtId="0" fontId="23" fillId="37" borderId="46" xfId="0" applyFont="1" applyFill="1" applyBorder="1" applyAlignment="1">
      <alignment horizontal="center" vertical="center"/>
    </xf>
    <xf numFmtId="172" fontId="12" fillId="39" borderId="14" xfId="0" applyNumberFormat="1" applyFont="1" applyFill="1" applyBorder="1" applyAlignment="1">
      <alignment horizontal="center" vertical="center" wrapText="1"/>
    </xf>
    <xf numFmtId="172" fontId="12" fillId="39" borderId="17" xfId="0" applyNumberFormat="1" applyFont="1" applyFill="1" applyBorder="1" applyAlignment="1">
      <alignment horizontal="center" vertical="center" wrapText="1"/>
    </xf>
    <xf numFmtId="0" fontId="32" fillId="33" borderId="39" xfId="0" applyFont="1" applyFill="1" applyBorder="1" applyAlignment="1">
      <alignment horizontal="center" vertical="center"/>
    </xf>
    <xf numFmtId="0" fontId="32" fillId="33" borderId="40" xfId="0" applyFont="1" applyFill="1" applyBorder="1" applyAlignment="1">
      <alignment horizontal="center" vertical="center"/>
    </xf>
    <xf numFmtId="0" fontId="32" fillId="33" borderId="41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24" fillId="36" borderId="44" xfId="0" applyFont="1" applyFill="1" applyBorder="1" applyAlignment="1">
      <alignment horizontal="center" vertical="center"/>
    </xf>
    <xf numFmtId="0" fontId="24" fillId="36" borderId="46" xfId="0" applyFont="1" applyFill="1" applyBorder="1" applyAlignment="1">
      <alignment horizontal="center" vertical="center"/>
    </xf>
    <xf numFmtId="0" fontId="11" fillId="39" borderId="14" xfId="0" applyFont="1" applyFill="1" applyBorder="1" applyAlignment="1">
      <alignment horizontal="center" vertical="center"/>
    </xf>
    <xf numFmtId="0" fontId="11" fillId="39" borderId="17" xfId="0" applyFont="1" applyFill="1" applyBorder="1" applyAlignment="1">
      <alignment horizontal="center" vertical="center"/>
    </xf>
    <xf numFmtId="0" fontId="11" fillId="39" borderId="14" xfId="0" applyFont="1" applyFill="1" applyBorder="1" applyAlignment="1">
      <alignment horizontal="center" vertical="center" wrapText="1"/>
    </xf>
    <xf numFmtId="0" fontId="11" fillId="39" borderId="17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11" fillId="41" borderId="14" xfId="0" applyFont="1" applyFill="1" applyBorder="1" applyAlignment="1">
      <alignment horizontal="center" vertical="center" wrapText="1"/>
    </xf>
    <xf numFmtId="0" fontId="11" fillId="41" borderId="17" xfId="0" applyFont="1" applyFill="1" applyBorder="1" applyAlignment="1">
      <alignment horizontal="center" vertical="center" wrapText="1"/>
    </xf>
    <xf numFmtId="49" fontId="11" fillId="39" borderId="14" xfId="0" applyNumberFormat="1" applyFont="1" applyFill="1" applyBorder="1" applyAlignment="1">
      <alignment horizontal="center" vertical="center" wrapText="1"/>
    </xf>
    <xf numFmtId="49" fontId="11" fillId="39" borderId="17" xfId="0" applyNumberFormat="1" applyFont="1" applyFill="1" applyBorder="1" applyAlignment="1">
      <alignment horizontal="center" vertical="center" wrapText="1"/>
    </xf>
    <xf numFmtId="0" fontId="12" fillId="41" borderId="15" xfId="0" applyFont="1" applyFill="1" applyBorder="1" applyAlignment="1">
      <alignment horizontal="center" vertical="center" wrapText="1"/>
    </xf>
    <xf numFmtId="0" fontId="12" fillId="41" borderId="19" xfId="0" applyFont="1" applyFill="1" applyBorder="1" applyAlignment="1">
      <alignment horizontal="center" vertical="center" wrapText="1"/>
    </xf>
    <xf numFmtId="0" fontId="35" fillId="33" borderId="39" xfId="0" applyFont="1" applyFill="1" applyBorder="1" applyAlignment="1">
      <alignment horizontal="center" vertical="center"/>
    </xf>
    <xf numFmtId="0" fontId="35" fillId="33" borderId="40" xfId="0" applyFont="1" applyFill="1" applyBorder="1" applyAlignment="1">
      <alignment horizontal="center" vertical="center"/>
    </xf>
    <xf numFmtId="0" fontId="35" fillId="33" borderId="41" xfId="0" applyFont="1" applyFill="1" applyBorder="1" applyAlignment="1">
      <alignment horizontal="center" vertical="center"/>
    </xf>
    <xf numFmtId="0" fontId="31" fillId="39" borderId="14" xfId="0" applyFont="1" applyFill="1" applyBorder="1" applyAlignment="1">
      <alignment horizontal="center" vertical="center"/>
    </xf>
    <xf numFmtId="0" fontId="31" fillId="39" borderId="17" xfId="0" applyFont="1" applyFill="1" applyBorder="1" applyAlignment="1">
      <alignment horizontal="center" vertical="center"/>
    </xf>
    <xf numFmtId="0" fontId="34" fillId="42" borderId="20" xfId="0" applyFont="1" applyFill="1" applyBorder="1" applyAlignment="1">
      <alignment horizontal="center" vertical="center"/>
    </xf>
    <xf numFmtId="0" fontId="34" fillId="42" borderId="14" xfId="0" applyFont="1" applyFill="1" applyBorder="1" applyAlignment="1">
      <alignment horizontal="center" vertical="center"/>
    </xf>
    <xf numFmtId="0" fontId="14" fillId="42" borderId="50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53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left" vertical="center"/>
    </xf>
    <xf numFmtId="0" fontId="9" fillId="35" borderId="10" xfId="0" applyFont="1" applyFill="1" applyBorder="1" applyAlignment="1">
      <alignment horizontal="center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16" fillId="44" borderId="10" xfId="0" applyFont="1" applyFill="1" applyBorder="1" applyAlignment="1">
      <alignment horizontal="left" vertical="center"/>
    </xf>
    <xf numFmtId="0" fontId="9" fillId="44" borderId="10" xfId="0" applyFont="1" applyFill="1" applyBorder="1" applyAlignment="1">
      <alignment horizontal="center" vertical="center"/>
    </xf>
    <xf numFmtId="173" fontId="9" fillId="44" borderId="10" xfId="0" applyNumberFormat="1" applyFont="1" applyFill="1" applyBorder="1" applyAlignment="1">
      <alignment horizontal="center" vertical="center"/>
    </xf>
    <xf numFmtId="14" fontId="37" fillId="0" borderId="10" xfId="0" applyNumberFormat="1" applyFont="1" applyBorder="1" applyAlignment="1">
      <alignment horizontal="center" vertical="center"/>
    </xf>
    <xf numFmtId="0" fontId="14" fillId="33" borderId="47" xfId="0" applyFont="1" applyFill="1" applyBorder="1" applyAlignment="1">
      <alignment horizontal="center" vertical="center"/>
    </xf>
    <xf numFmtId="2" fontId="9" fillId="33" borderId="57" xfId="45" applyNumberFormat="1" applyFont="1" applyFill="1" applyBorder="1" applyAlignment="1">
      <alignment horizontal="right" vertical="center"/>
      <protection/>
    </xf>
    <xf numFmtId="182" fontId="16" fillId="33" borderId="58" xfId="45" applyNumberFormat="1" applyFont="1" applyFill="1" applyBorder="1" applyAlignment="1">
      <alignment horizontal="left" vertical="center"/>
      <protection/>
    </xf>
    <xf numFmtId="2" fontId="14" fillId="40" borderId="59" xfId="0" applyNumberFormat="1" applyFont="1" applyFill="1" applyBorder="1" applyAlignment="1">
      <alignment horizontal="center" vertical="center"/>
    </xf>
    <xf numFmtId="0" fontId="14" fillId="39" borderId="13" xfId="0" applyFont="1" applyFill="1" applyBorder="1" applyAlignment="1">
      <alignment horizontal="center" vertical="center"/>
    </xf>
    <xf numFmtId="0" fontId="78" fillId="39" borderId="36" xfId="0" applyFont="1" applyFill="1" applyBorder="1" applyAlignment="1">
      <alignment horizontal="center" vertical="center"/>
    </xf>
    <xf numFmtId="0" fontId="16" fillId="39" borderId="38" xfId="0" applyFont="1" applyFill="1" applyBorder="1" applyAlignment="1">
      <alignment horizontal="center" vertical="center"/>
    </xf>
    <xf numFmtId="0" fontId="37" fillId="39" borderId="39" xfId="0" applyFont="1" applyFill="1" applyBorder="1" applyAlignment="1">
      <alignment horizontal="center" vertical="center"/>
    </xf>
    <xf numFmtId="0" fontId="37" fillId="39" borderId="40" xfId="0" applyFont="1" applyFill="1" applyBorder="1" applyAlignment="1">
      <alignment horizontal="center" vertical="center"/>
    </xf>
    <xf numFmtId="0" fontId="37" fillId="39" borderId="41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F361"/>
  <sheetViews>
    <sheetView tabSelected="1" zoomScale="90" zoomScaleNormal="90" workbookViewId="0" topLeftCell="A1">
      <selection activeCell="C31" sqref="C31"/>
    </sheetView>
  </sheetViews>
  <sheetFormatPr defaultColWidth="11.421875" defaultRowHeight="26.25" customHeight="1"/>
  <cols>
    <col min="1" max="1" width="2.57421875" style="22" customWidth="1"/>
    <col min="2" max="2" width="10.28125" style="16" bestFit="1" customWidth="1"/>
    <col min="3" max="3" width="7.7109375" style="16" customWidth="1"/>
    <col min="4" max="4" width="7.8515625" style="16" customWidth="1"/>
    <col min="5" max="5" width="29.8515625" style="44" bestFit="1" customWidth="1"/>
    <col min="6" max="6" width="13.421875" style="16" customWidth="1"/>
    <col min="7" max="12" width="13.8515625" style="16" customWidth="1"/>
    <col min="13" max="14" width="13.8515625" style="139" customWidth="1"/>
    <col min="15" max="15" width="14.00390625" style="139" customWidth="1"/>
    <col min="16" max="16" width="10.28125" style="16" customWidth="1"/>
    <col min="17" max="17" width="3.140625" style="16" customWidth="1"/>
    <col min="18" max="18" width="13.140625" style="28" customWidth="1"/>
    <col min="19" max="19" width="2.57421875" style="28" customWidth="1"/>
    <col min="20" max="20" width="5.421875" style="3" customWidth="1"/>
    <col min="21" max="21" width="4.00390625" style="14" bestFit="1" customWidth="1"/>
    <col min="22" max="22" width="4.57421875" style="14" bestFit="1" customWidth="1"/>
    <col min="23" max="23" width="4.00390625" style="14" bestFit="1" customWidth="1"/>
    <col min="24" max="25" width="4.00390625" style="3" bestFit="1" customWidth="1"/>
    <col min="26" max="26" width="5.421875" style="14" bestFit="1" customWidth="1"/>
    <col min="27" max="27" width="13.421875" style="3" bestFit="1" customWidth="1"/>
    <col min="28" max="28" width="11.28125" style="15" customWidth="1"/>
    <col min="29" max="29" width="11.00390625" style="15" customWidth="1"/>
    <col min="30" max="30" width="1.1484375" style="28" customWidth="1"/>
    <col min="31" max="31" width="2.57421875" style="22" customWidth="1"/>
    <col min="32" max="32" width="10.00390625" style="2" bestFit="1" customWidth="1"/>
    <col min="33" max="16384" width="11.421875" style="16" customWidth="1"/>
  </cols>
  <sheetData>
    <row r="1" spans="1:32" s="13" customFormat="1" ht="26.25" customHeight="1" thickBot="1">
      <c r="A1" s="22"/>
      <c r="E1" s="42"/>
      <c r="M1" s="118"/>
      <c r="N1" s="118"/>
      <c r="O1" s="118"/>
      <c r="P1" s="22"/>
      <c r="Q1" s="22"/>
      <c r="U1" s="22"/>
      <c r="V1" s="22"/>
      <c r="W1" s="22"/>
      <c r="X1" s="22"/>
      <c r="Y1" s="22"/>
      <c r="Z1" s="22"/>
      <c r="AA1" s="22"/>
      <c r="AE1" s="22"/>
      <c r="AF1" s="12"/>
    </row>
    <row r="2" spans="2:32" ht="27" customHeight="1">
      <c r="B2" s="23"/>
      <c r="C2" s="23"/>
      <c r="D2" s="23"/>
      <c r="E2" s="42"/>
      <c r="F2" s="41"/>
      <c r="G2" s="41"/>
      <c r="H2" s="207" t="str">
        <f>E14</f>
        <v>Marko Neumayer</v>
      </c>
      <c r="I2" s="208"/>
      <c r="J2" s="209"/>
      <c r="K2" s="41"/>
      <c r="L2" s="131"/>
      <c r="M2" s="118"/>
      <c r="N2" s="118"/>
      <c r="O2" s="118"/>
      <c r="P2" s="22"/>
      <c r="Q2" s="22"/>
      <c r="V2" s="31"/>
      <c r="W2" s="31"/>
      <c r="X2" s="30"/>
      <c r="Y2" s="30"/>
      <c r="Z2" s="31"/>
      <c r="AA2" s="30"/>
      <c r="AB2" s="16"/>
      <c r="AC2" s="16"/>
      <c r="AD2" s="16"/>
      <c r="AE2" s="16"/>
      <c r="AF2" s="16"/>
    </row>
    <row r="3" spans="1:26" s="7" customFormat="1" ht="27" customHeight="1" thickBot="1">
      <c r="A3" s="23"/>
      <c r="B3" s="23"/>
      <c r="C3" s="23"/>
      <c r="D3" s="23"/>
      <c r="E3" s="42"/>
      <c r="F3" s="23"/>
      <c r="G3" s="23"/>
      <c r="H3" s="231">
        <f>N14</f>
        <v>30</v>
      </c>
      <c r="I3" s="232"/>
      <c r="J3" s="233"/>
      <c r="K3" s="25"/>
      <c r="L3" s="131"/>
      <c r="M3" s="23"/>
      <c r="N3" s="23"/>
      <c r="O3" s="23"/>
      <c r="P3" s="23"/>
      <c r="Q3" s="23"/>
      <c r="V3" s="23"/>
      <c r="W3" s="23"/>
      <c r="X3" s="23"/>
      <c r="Y3" s="23"/>
      <c r="Z3" s="23"/>
    </row>
    <row r="4" spans="1:26" s="7" customFormat="1" ht="27" customHeight="1">
      <c r="A4" s="23"/>
      <c r="B4" s="24"/>
      <c r="C4" s="24"/>
      <c r="D4" s="24"/>
      <c r="E4" s="42"/>
      <c r="F4" s="247" t="str">
        <f>E15</f>
        <v>Kurt Reznicek</v>
      </c>
      <c r="G4" s="248"/>
      <c r="H4" s="210">
        <v>1</v>
      </c>
      <c r="I4" s="211"/>
      <c r="J4" s="212"/>
      <c r="K4" s="23"/>
      <c r="L4" s="132"/>
      <c r="M4" s="23"/>
      <c r="N4" s="23"/>
      <c r="O4" s="23"/>
      <c r="P4" s="23"/>
      <c r="Q4" s="23"/>
      <c r="V4" s="23"/>
      <c r="W4" s="23"/>
      <c r="X4" s="23"/>
      <c r="Y4" s="23"/>
      <c r="Z4" s="23"/>
    </row>
    <row r="5" spans="1:27" s="6" customFormat="1" ht="27" customHeight="1" thickBot="1">
      <c r="A5" s="24"/>
      <c r="B5" s="24"/>
      <c r="C5" s="24"/>
      <c r="D5" s="24"/>
      <c r="E5" s="42"/>
      <c r="F5" s="234">
        <f>N15</f>
        <v>29</v>
      </c>
      <c r="G5" s="235"/>
      <c r="H5" s="213"/>
      <c r="I5" s="214"/>
      <c r="J5" s="215"/>
      <c r="K5" s="24"/>
      <c r="L5" s="133"/>
      <c r="M5" s="24"/>
      <c r="N5" s="24"/>
      <c r="O5" s="24"/>
      <c r="P5" s="24"/>
      <c r="Q5" s="24"/>
      <c r="V5" s="24"/>
      <c r="W5" s="24"/>
      <c r="X5" s="24"/>
      <c r="Y5" s="24"/>
      <c r="Z5" s="24"/>
      <c r="AA5" s="24"/>
    </row>
    <row r="6" spans="1:27" s="6" customFormat="1" ht="27" customHeight="1">
      <c r="A6" s="24"/>
      <c r="B6" s="24"/>
      <c r="C6" s="24"/>
      <c r="D6" s="24"/>
      <c r="E6" s="42"/>
      <c r="F6" s="219">
        <v>2</v>
      </c>
      <c r="G6" s="220"/>
      <c r="H6" s="213"/>
      <c r="I6" s="214"/>
      <c r="J6" s="215"/>
      <c r="K6" s="236" t="str">
        <f>E16</f>
        <v>Thomas Gebhardt</v>
      </c>
      <c r="L6" s="237"/>
      <c r="M6" s="24"/>
      <c r="N6" s="24"/>
      <c r="O6" s="24"/>
      <c r="P6" s="24"/>
      <c r="Q6" s="24"/>
      <c r="V6" s="24"/>
      <c r="W6" s="24"/>
      <c r="X6" s="24"/>
      <c r="Y6" s="24"/>
      <c r="Z6" s="24"/>
      <c r="AA6" s="24"/>
    </row>
    <row r="7" spans="1:27" s="6" customFormat="1" ht="27" customHeight="1">
      <c r="A7" s="24"/>
      <c r="B7" s="24"/>
      <c r="C7" s="24"/>
      <c r="D7" s="24"/>
      <c r="E7" s="42"/>
      <c r="F7" s="221"/>
      <c r="G7" s="222"/>
      <c r="H7" s="213"/>
      <c r="I7" s="214"/>
      <c r="J7" s="215"/>
      <c r="K7" s="229">
        <f>N16</f>
        <v>28</v>
      </c>
      <c r="L7" s="230"/>
      <c r="M7" s="24"/>
      <c r="N7" s="24"/>
      <c r="O7" s="24"/>
      <c r="P7" s="24"/>
      <c r="Q7" s="24"/>
      <c r="V7" s="24"/>
      <c r="W7" s="24"/>
      <c r="X7" s="24"/>
      <c r="Y7" s="24"/>
      <c r="Z7" s="24"/>
      <c r="AA7" s="24"/>
    </row>
    <row r="8" spans="1:27" s="6" customFormat="1" ht="27" customHeight="1">
      <c r="A8" s="24"/>
      <c r="B8" s="23"/>
      <c r="C8" s="23"/>
      <c r="D8" s="23"/>
      <c r="E8" s="42"/>
      <c r="F8" s="221"/>
      <c r="G8" s="222"/>
      <c r="H8" s="213"/>
      <c r="I8" s="214"/>
      <c r="J8" s="215"/>
      <c r="K8" s="225">
        <v>3</v>
      </c>
      <c r="L8" s="226"/>
      <c r="M8" s="24"/>
      <c r="N8" s="24"/>
      <c r="O8" s="24"/>
      <c r="P8" s="24"/>
      <c r="Q8" s="24"/>
      <c r="V8" s="24"/>
      <c r="W8" s="24"/>
      <c r="X8" s="24"/>
      <c r="Y8" s="24"/>
      <c r="Z8" s="24"/>
      <c r="AA8" s="24"/>
    </row>
    <row r="9" spans="1:27" s="7" customFormat="1" ht="27" customHeight="1" thickBot="1">
      <c r="A9" s="23"/>
      <c r="B9" s="23"/>
      <c r="C9" s="23"/>
      <c r="D9" s="23"/>
      <c r="E9" s="42"/>
      <c r="F9" s="223"/>
      <c r="G9" s="224"/>
      <c r="H9" s="216"/>
      <c r="I9" s="217"/>
      <c r="J9" s="218"/>
      <c r="K9" s="227"/>
      <c r="L9" s="228"/>
      <c r="M9" s="23"/>
      <c r="N9" s="23"/>
      <c r="O9" s="23"/>
      <c r="P9" s="23"/>
      <c r="Q9" s="23"/>
      <c r="V9" s="23"/>
      <c r="W9" s="23"/>
      <c r="X9" s="23"/>
      <c r="Y9" s="23"/>
      <c r="Z9" s="23"/>
      <c r="AA9" s="23"/>
    </row>
    <row r="10" spans="1:30" s="7" customFormat="1" ht="26.25" customHeight="1" thickBot="1">
      <c r="A10" s="23"/>
      <c r="B10" s="23"/>
      <c r="C10" s="23"/>
      <c r="D10" s="23"/>
      <c r="E10" s="42"/>
      <c r="F10" s="23"/>
      <c r="G10" s="23"/>
      <c r="H10" s="23"/>
      <c r="I10" s="23"/>
      <c r="J10" s="23"/>
      <c r="K10" s="23"/>
      <c r="L10" s="23"/>
      <c r="M10" s="132"/>
      <c r="N10" s="132"/>
      <c r="O10" s="132"/>
      <c r="P10" s="23"/>
      <c r="Q10" s="23"/>
      <c r="R10" s="26"/>
      <c r="S10" s="26"/>
      <c r="T10" s="23"/>
      <c r="U10" s="23"/>
      <c r="V10" s="23"/>
      <c r="W10" s="23"/>
      <c r="X10" s="23"/>
      <c r="Y10" s="23"/>
      <c r="Z10" s="23"/>
      <c r="AA10" s="23"/>
      <c r="AD10" s="26"/>
    </row>
    <row r="11" spans="1:28" s="7" customFormat="1" ht="35.25" customHeight="1" thickBot="1">
      <c r="A11" s="23"/>
      <c r="B11" s="260" t="str">
        <f>Eingabe!$B$2</f>
        <v>SA 2019 SRP-Open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2"/>
      <c r="Q11" s="26"/>
      <c r="R11" s="23"/>
      <c r="S11" s="23"/>
      <c r="T11" s="23"/>
      <c r="U11" s="23"/>
      <c r="V11" s="23"/>
      <c r="W11" s="23"/>
      <c r="X11" s="23"/>
      <c r="Y11" s="23"/>
      <c r="AB11" s="26"/>
    </row>
    <row r="12" spans="1:24" s="6" customFormat="1" ht="26.25" customHeight="1">
      <c r="A12" s="24"/>
      <c r="B12" s="194" t="s">
        <v>0</v>
      </c>
      <c r="C12" s="196" t="s">
        <v>101</v>
      </c>
      <c r="D12" s="196"/>
      <c r="E12" s="263" t="s">
        <v>63</v>
      </c>
      <c r="F12" s="254" t="s">
        <v>2</v>
      </c>
      <c r="G12" s="238">
        <f>Eingabe!S3</f>
        <v>43494</v>
      </c>
      <c r="H12" s="238">
        <f>Eingabe!T3</f>
        <v>43543</v>
      </c>
      <c r="I12" s="238">
        <f>Eingabe!U3</f>
        <v>43592</v>
      </c>
      <c r="J12" s="238">
        <f>Eingabe!V3</f>
        <v>43711</v>
      </c>
      <c r="K12" s="238">
        <f>Eingabe!W3</f>
        <v>43760</v>
      </c>
      <c r="L12" s="238">
        <f>Eingabe!X3</f>
        <v>43795</v>
      </c>
      <c r="M12" s="251" t="s">
        <v>64</v>
      </c>
      <c r="N12" s="256" t="s">
        <v>65</v>
      </c>
      <c r="O12" s="249" t="s">
        <v>57</v>
      </c>
      <c r="P12" s="258" t="s">
        <v>151</v>
      </c>
      <c r="Q12" s="26"/>
      <c r="R12" s="58"/>
      <c r="S12" s="24"/>
      <c r="T12" s="28"/>
      <c r="U12" s="24"/>
      <c r="V12" s="24"/>
      <c r="W12" s="24"/>
      <c r="X12" s="24"/>
    </row>
    <row r="13" spans="1:24" s="6" customFormat="1" ht="26.25" customHeight="1" thickBot="1">
      <c r="A13" s="24"/>
      <c r="B13" s="195"/>
      <c r="C13" s="197"/>
      <c r="D13" s="197"/>
      <c r="E13" s="264"/>
      <c r="F13" s="255"/>
      <c r="G13" s="239"/>
      <c r="H13" s="239"/>
      <c r="I13" s="239"/>
      <c r="J13" s="239"/>
      <c r="K13" s="239"/>
      <c r="L13" s="239"/>
      <c r="M13" s="252"/>
      <c r="N13" s="257"/>
      <c r="O13" s="250"/>
      <c r="P13" s="259"/>
      <c r="Q13" s="26"/>
      <c r="R13" s="58"/>
      <c r="S13" s="24"/>
      <c r="T13" s="28"/>
      <c r="U13" s="24"/>
      <c r="V13" s="24"/>
      <c r="W13" s="24"/>
      <c r="X13" s="24"/>
    </row>
    <row r="14" spans="1:25" s="7" customFormat="1" ht="26.25" customHeight="1">
      <c r="A14" s="23"/>
      <c r="B14" s="168">
        <v>1</v>
      </c>
      <c r="C14" s="147" t="str">
        <f aca="true" t="shared" si="0" ref="C14:C28">IF(R14=0,pneu,IF(D14&gt;0,ppos,IF(D14&lt;0,pneg,pgle)))</f>
        <v>►</v>
      </c>
      <c r="D14" s="148" t="str">
        <f aca="true" t="shared" si="1" ref="D14:D28">IF(R14=0,neu_1,(R14-B14))</f>
        <v>neu</v>
      </c>
      <c r="E14" s="105" t="str">
        <f>Eingabe!C4</f>
        <v>Marko Neumayer</v>
      </c>
      <c r="F14" s="40">
        <f>Eingabe!Z4</f>
        <v>30</v>
      </c>
      <c r="G14" s="193">
        <f>Eingabe!AB4</f>
        <v>30</v>
      </c>
      <c r="H14" s="106" t="str">
        <f>Eingabe!AC4</f>
        <v> </v>
      </c>
      <c r="I14" s="106" t="str">
        <f>Eingabe!AD4</f>
        <v> </v>
      </c>
      <c r="J14" s="106" t="str">
        <f>Eingabe!AE4</f>
        <v> </v>
      </c>
      <c r="K14" s="106" t="str">
        <f>Eingabe!AF4</f>
        <v> </v>
      </c>
      <c r="L14" s="106" t="str">
        <f>Eingabe!AG4</f>
        <v> </v>
      </c>
      <c r="M14" s="107">
        <f>Eingabe!Y4</f>
        <v>30</v>
      </c>
      <c r="N14" s="107">
        <f aca="true" t="shared" si="2" ref="N14:N28">SUM(M14-O14)</f>
        <v>30</v>
      </c>
      <c r="O14" s="158">
        <v>0</v>
      </c>
      <c r="P14" s="160"/>
      <c r="Q14" s="23"/>
      <c r="R14" s="167">
        <v>0</v>
      </c>
      <c r="S14" s="23"/>
      <c r="T14" s="23"/>
      <c r="U14" s="23"/>
      <c r="V14" s="28"/>
      <c r="W14" s="23"/>
      <c r="X14" s="23"/>
      <c r="Y14" s="23"/>
    </row>
    <row r="15" spans="1:25" s="6" customFormat="1" ht="26.25" customHeight="1">
      <c r="A15" s="24"/>
      <c r="B15" s="169">
        <f aca="true" t="shared" si="3" ref="B15:B28">IF(N15=N14,B14,(B14+1))</f>
        <v>2</v>
      </c>
      <c r="C15" s="147" t="str">
        <f t="shared" si="0"/>
        <v>►</v>
      </c>
      <c r="D15" s="148" t="str">
        <f t="shared" si="1"/>
        <v>neu</v>
      </c>
      <c r="E15" s="43" t="str">
        <f>Eingabe!C9</f>
        <v>Kurt Reznicek</v>
      </c>
      <c r="F15" s="40">
        <f>Eingabe!Z9</f>
        <v>29</v>
      </c>
      <c r="G15" s="190">
        <f>Eingabe!AB9</f>
        <v>29</v>
      </c>
      <c r="H15" s="17" t="str">
        <f>Eingabe!AC9</f>
        <v> </v>
      </c>
      <c r="I15" s="17" t="str">
        <f>Eingabe!AD9</f>
        <v> </v>
      </c>
      <c r="J15" s="17" t="str">
        <f>Eingabe!AE9</f>
        <v> </v>
      </c>
      <c r="K15" s="17" t="str">
        <f>Eingabe!AF9</f>
        <v> </v>
      </c>
      <c r="L15" s="17" t="str">
        <f>Eingabe!AG9</f>
        <v> </v>
      </c>
      <c r="M15" s="21">
        <f>Eingabe!Y9</f>
        <v>29</v>
      </c>
      <c r="N15" s="21">
        <f t="shared" si="2"/>
        <v>29</v>
      </c>
      <c r="O15" s="159">
        <v>0</v>
      </c>
      <c r="P15" s="161"/>
      <c r="Q15" s="23"/>
      <c r="R15" s="167">
        <v>0</v>
      </c>
      <c r="S15" s="24"/>
      <c r="T15" s="24"/>
      <c r="U15" s="23"/>
      <c r="V15" s="28"/>
      <c r="W15" s="24"/>
      <c r="X15" s="24"/>
      <c r="Y15" s="24"/>
    </row>
    <row r="16" spans="1:25" s="7" customFormat="1" ht="26.25" customHeight="1">
      <c r="A16" s="23"/>
      <c r="B16" s="170">
        <f t="shared" si="3"/>
        <v>3</v>
      </c>
      <c r="C16" s="147" t="str">
        <f t="shared" si="0"/>
        <v>►</v>
      </c>
      <c r="D16" s="148" t="str">
        <f t="shared" si="1"/>
        <v>neu</v>
      </c>
      <c r="E16" s="43" t="str">
        <f>Eingabe!C8</f>
        <v>Thomas Gebhardt</v>
      </c>
      <c r="F16" s="40">
        <f>Eingabe!Z8</f>
        <v>28</v>
      </c>
      <c r="G16" s="186">
        <f>Eingabe!AB8</f>
        <v>28</v>
      </c>
      <c r="H16" s="17" t="str">
        <f>Eingabe!AC8</f>
        <v> </v>
      </c>
      <c r="I16" s="17" t="str">
        <f>Eingabe!AD8</f>
        <v> </v>
      </c>
      <c r="J16" s="17" t="str">
        <f>Eingabe!AE8</f>
        <v> </v>
      </c>
      <c r="K16" s="17" t="str">
        <f>Eingabe!AF8</f>
        <v> </v>
      </c>
      <c r="L16" s="17" t="str">
        <f>Eingabe!AG8</f>
        <v> </v>
      </c>
      <c r="M16" s="21">
        <f>Eingabe!Y8</f>
        <v>28</v>
      </c>
      <c r="N16" s="21">
        <f t="shared" si="2"/>
        <v>28</v>
      </c>
      <c r="O16" s="159">
        <v>0</v>
      </c>
      <c r="P16" s="162"/>
      <c r="Q16" s="26"/>
      <c r="R16" s="167">
        <v>0</v>
      </c>
      <c r="S16" s="23"/>
      <c r="T16" s="23"/>
      <c r="U16" s="23"/>
      <c r="V16" s="28"/>
      <c r="W16" s="23"/>
      <c r="X16" s="23"/>
      <c r="Y16" s="23"/>
    </row>
    <row r="17" spans="1:25" s="7" customFormat="1" ht="26.25" customHeight="1">
      <c r="A17" s="23"/>
      <c r="B17" s="35">
        <f t="shared" si="3"/>
        <v>4</v>
      </c>
      <c r="C17" s="147" t="str">
        <f t="shared" si="0"/>
        <v>►</v>
      </c>
      <c r="D17" s="148" t="str">
        <f t="shared" si="1"/>
        <v>neu</v>
      </c>
      <c r="E17" s="43" t="str">
        <f>Eingabe!C7</f>
        <v>Walter Lemböck </v>
      </c>
      <c r="F17" s="40">
        <f>Eingabe!Z7</f>
        <v>27</v>
      </c>
      <c r="G17" s="17">
        <f>Eingabe!AB7</f>
        <v>27</v>
      </c>
      <c r="H17" s="17" t="str">
        <f>Eingabe!AC7</f>
        <v> </v>
      </c>
      <c r="I17" s="17" t="str">
        <f>Eingabe!AD7</f>
        <v> </v>
      </c>
      <c r="J17" s="17" t="str">
        <f>Eingabe!AE7</f>
        <v> </v>
      </c>
      <c r="K17" s="17" t="str">
        <f>Eingabe!AF7</f>
        <v> </v>
      </c>
      <c r="L17" s="17" t="str">
        <f>Eingabe!AG7</f>
        <v> </v>
      </c>
      <c r="M17" s="21">
        <f>Eingabe!Y7</f>
        <v>27</v>
      </c>
      <c r="N17" s="21">
        <f t="shared" si="2"/>
        <v>27</v>
      </c>
      <c r="O17" s="159">
        <v>0</v>
      </c>
      <c r="P17" s="162"/>
      <c r="Q17" s="26"/>
      <c r="R17" s="167">
        <v>0</v>
      </c>
      <c r="S17" s="23"/>
      <c r="T17" s="23"/>
      <c r="U17" s="26"/>
      <c r="V17" s="28"/>
      <c r="W17" s="23"/>
      <c r="X17" s="23"/>
      <c r="Y17" s="23"/>
    </row>
    <row r="18" spans="1:25" s="7" customFormat="1" ht="26.25" customHeight="1">
      <c r="A18" s="23"/>
      <c r="B18" s="35">
        <f t="shared" si="3"/>
        <v>5</v>
      </c>
      <c r="C18" s="147" t="str">
        <f t="shared" si="0"/>
        <v>►</v>
      </c>
      <c r="D18" s="148" t="str">
        <f t="shared" si="1"/>
        <v>neu</v>
      </c>
      <c r="E18" s="43" t="str">
        <f>Eingabe!C5</f>
        <v>Gerhard Fischer </v>
      </c>
      <c r="F18" s="40">
        <f>Eingabe!Z5</f>
        <v>26</v>
      </c>
      <c r="G18" s="17">
        <f>Eingabe!AB5</f>
        <v>26</v>
      </c>
      <c r="H18" s="17" t="str">
        <f>Eingabe!AC5</f>
        <v> </v>
      </c>
      <c r="I18" s="17" t="str">
        <f>Eingabe!AD5</f>
        <v> </v>
      </c>
      <c r="J18" s="17" t="str">
        <f>Eingabe!AE5</f>
        <v> </v>
      </c>
      <c r="K18" s="17" t="str">
        <f>Eingabe!AF5</f>
        <v> </v>
      </c>
      <c r="L18" s="17" t="str">
        <f>Eingabe!AG5</f>
        <v> </v>
      </c>
      <c r="M18" s="21">
        <f>Eingabe!Y5</f>
        <v>26</v>
      </c>
      <c r="N18" s="21">
        <f t="shared" si="2"/>
        <v>26</v>
      </c>
      <c r="O18" s="159">
        <v>0</v>
      </c>
      <c r="P18" s="161"/>
      <c r="Q18" s="23"/>
      <c r="R18" s="167">
        <v>0</v>
      </c>
      <c r="S18" s="23"/>
      <c r="T18" s="23"/>
      <c r="U18" s="26"/>
      <c r="V18" s="28"/>
      <c r="W18" s="23"/>
      <c r="X18" s="23"/>
      <c r="Y18" s="23"/>
    </row>
    <row r="19" spans="1:25" s="7" customFormat="1" ht="26.25" customHeight="1">
      <c r="A19" s="23"/>
      <c r="B19" s="35">
        <f t="shared" si="3"/>
        <v>6</v>
      </c>
      <c r="C19" s="147" t="str">
        <f t="shared" si="0"/>
        <v>►</v>
      </c>
      <c r="D19" s="148" t="str">
        <f t="shared" si="1"/>
        <v>neu</v>
      </c>
      <c r="E19" s="43" t="str">
        <f>Eingabe!C14</f>
        <v>Thomas Sanda</v>
      </c>
      <c r="F19" s="40">
        <f>Eingabe!Z14</f>
        <v>25</v>
      </c>
      <c r="G19" s="17">
        <f>Eingabe!AB14</f>
        <v>25</v>
      </c>
      <c r="H19" s="17" t="str">
        <f>Eingabe!AC14</f>
        <v> </v>
      </c>
      <c r="I19" s="17" t="str">
        <f>Eingabe!AD14</f>
        <v> </v>
      </c>
      <c r="J19" s="17" t="str">
        <f>Eingabe!AE14</f>
        <v> </v>
      </c>
      <c r="K19" s="17" t="str">
        <f>Eingabe!AF14</f>
        <v> </v>
      </c>
      <c r="L19" s="17" t="str">
        <f>Eingabe!AG14</f>
        <v> </v>
      </c>
      <c r="M19" s="21">
        <f>Eingabe!Y14</f>
        <v>25</v>
      </c>
      <c r="N19" s="21">
        <f t="shared" si="2"/>
        <v>25</v>
      </c>
      <c r="O19" s="159">
        <v>0</v>
      </c>
      <c r="P19" s="162"/>
      <c r="Q19" s="26"/>
      <c r="R19" s="167">
        <v>0</v>
      </c>
      <c r="S19" s="23"/>
      <c r="T19" s="23"/>
      <c r="U19" s="23"/>
      <c r="V19" s="28"/>
      <c r="W19" s="23"/>
      <c r="X19" s="23"/>
      <c r="Y19" s="23"/>
    </row>
    <row r="20" spans="1:25" s="7" customFormat="1" ht="26.25" customHeight="1">
      <c r="A20" s="23"/>
      <c r="B20" s="35">
        <f t="shared" si="3"/>
        <v>7</v>
      </c>
      <c r="C20" s="147" t="str">
        <f t="shared" si="0"/>
        <v>►</v>
      </c>
      <c r="D20" s="148" t="str">
        <f t="shared" si="1"/>
        <v>neu</v>
      </c>
      <c r="E20" s="43" t="str">
        <f>Eingabe!C11</f>
        <v>Peter Siding </v>
      </c>
      <c r="F20" s="40">
        <f>Eingabe!Z11</f>
        <v>24</v>
      </c>
      <c r="G20" s="17">
        <f>Eingabe!AB11</f>
        <v>24</v>
      </c>
      <c r="H20" s="17" t="str">
        <f>Eingabe!AC11</f>
        <v> </v>
      </c>
      <c r="I20" s="17" t="str">
        <f>Eingabe!AD11</f>
        <v> </v>
      </c>
      <c r="J20" s="17" t="str">
        <f>Eingabe!AE11</f>
        <v> </v>
      </c>
      <c r="K20" s="17" t="str">
        <f>Eingabe!AF11</f>
        <v> </v>
      </c>
      <c r="L20" s="17" t="str">
        <f>Eingabe!AG11</f>
        <v> </v>
      </c>
      <c r="M20" s="21">
        <f>Eingabe!Y11</f>
        <v>24</v>
      </c>
      <c r="N20" s="21">
        <f t="shared" si="2"/>
        <v>24</v>
      </c>
      <c r="O20" s="159">
        <v>0</v>
      </c>
      <c r="P20" s="162"/>
      <c r="Q20" s="26"/>
      <c r="R20" s="167">
        <v>0</v>
      </c>
      <c r="S20" s="23"/>
      <c r="T20" s="23"/>
      <c r="U20" s="26"/>
      <c r="V20" s="28"/>
      <c r="W20" s="23"/>
      <c r="X20" s="23"/>
      <c r="Y20" s="23"/>
    </row>
    <row r="21" spans="1:25" s="7" customFormat="1" ht="26.25" customHeight="1">
      <c r="A21" s="23"/>
      <c r="B21" s="35">
        <f t="shared" si="3"/>
        <v>8</v>
      </c>
      <c r="C21" s="147" t="str">
        <f t="shared" si="0"/>
        <v>►</v>
      </c>
      <c r="D21" s="148" t="str">
        <f t="shared" si="1"/>
        <v>neu</v>
      </c>
      <c r="E21" s="43" t="str">
        <f>Eingabe!C17</f>
        <v>Franz Wessely</v>
      </c>
      <c r="F21" s="40">
        <f>Eingabe!Z17</f>
        <v>23</v>
      </c>
      <c r="G21" s="17">
        <f>Eingabe!AB17</f>
        <v>23</v>
      </c>
      <c r="H21" s="17" t="str">
        <f>Eingabe!AC17</f>
        <v> </v>
      </c>
      <c r="I21" s="17" t="str">
        <f>Eingabe!AD17</f>
        <v> </v>
      </c>
      <c r="J21" s="17" t="str">
        <f>Eingabe!AE17</f>
        <v> </v>
      </c>
      <c r="K21" s="17" t="str">
        <f>Eingabe!AF17</f>
        <v> </v>
      </c>
      <c r="L21" s="17" t="str">
        <f>Eingabe!AG17</f>
        <v> </v>
      </c>
      <c r="M21" s="21">
        <f>Eingabe!Y17</f>
        <v>23</v>
      </c>
      <c r="N21" s="21">
        <f t="shared" si="2"/>
        <v>23</v>
      </c>
      <c r="O21" s="159">
        <v>0</v>
      </c>
      <c r="P21" s="162"/>
      <c r="Q21" s="26"/>
      <c r="R21" s="167">
        <v>0</v>
      </c>
      <c r="S21" s="23"/>
      <c r="T21" s="23"/>
      <c r="U21" s="26"/>
      <c r="V21" s="28"/>
      <c r="W21" s="23"/>
      <c r="X21" s="23"/>
      <c r="Y21" s="23"/>
    </row>
    <row r="22" spans="1:25" s="7" customFormat="1" ht="26.25" customHeight="1">
      <c r="A22" s="23"/>
      <c r="B22" s="35">
        <f t="shared" si="3"/>
        <v>9</v>
      </c>
      <c r="C22" s="147" t="str">
        <f t="shared" si="0"/>
        <v>►</v>
      </c>
      <c r="D22" s="148" t="str">
        <f t="shared" si="1"/>
        <v>neu</v>
      </c>
      <c r="E22" s="43" t="str">
        <f>Eingabe!C12</f>
        <v>Herbert Drkac</v>
      </c>
      <c r="F22" s="40">
        <f>Eingabe!Z12</f>
        <v>22</v>
      </c>
      <c r="G22" s="17">
        <f>Eingabe!AB12</f>
        <v>22</v>
      </c>
      <c r="H22" s="17" t="str">
        <f>Eingabe!AC12</f>
        <v> </v>
      </c>
      <c r="I22" s="17" t="str">
        <f>Eingabe!AD12</f>
        <v> </v>
      </c>
      <c r="J22" s="17" t="str">
        <f>Eingabe!AE12</f>
        <v> </v>
      </c>
      <c r="K22" s="17" t="str">
        <f>Eingabe!AF12</f>
        <v> </v>
      </c>
      <c r="L22" s="17" t="str">
        <f>Eingabe!AG12</f>
        <v> </v>
      </c>
      <c r="M22" s="21">
        <f>Eingabe!Y12</f>
        <v>22</v>
      </c>
      <c r="N22" s="21">
        <f t="shared" si="2"/>
        <v>22</v>
      </c>
      <c r="O22" s="159">
        <v>0</v>
      </c>
      <c r="P22" s="162"/>
      <c r="Q22" s="26"/>
      <c r="R22" s="167">
        <v>0</v>
      </c>
      <c r="S22" s="23"/>
      <c r="T22" s="23"/>
      <c r="U22" s="26"/>
      <c r="V22" s="28"/>
      <c r="W22" s="23"/>
      <c r="X22" s="23"/>
      <c r="Y22" s="23"/>
    </row>
    <row r="23" spans="1:25" s="7" customFormat="1" ht="26.25" customHeight="1">
      <c r="A23" s="23"/>
      <c r="B23" s="35">
        <f t="shared" si="3"/>
        <v>10</v>
      </c>
      <c r="C23" s="147" t="str">
        <f t="shared" si="0"/>
        <v>►</v>
      </c>
      <c r="D23" s="148" t="str">
        <f t="shared" si="1"/>
        <v>neu</v>
      </c>
      <c r="E23" s="43" t="str">
        <f>Eingabe!C10</f>
        <v>Rene Mötz</v>
      </c>
      <c r="F23" s="40">
        <f>Eingabe!Z10</f>
        <v>21</v>
      </c>
      <c r="G23" s="17">
        <f>Eingabe!AB10</f>
        <v>21</v>
      </c>
      <c r="H23" s="17" t="str">
        <f>Eingabe!AC10</f>
        <v> </v>
      </c>
      <c r="I23" s="17" t="str">
        <f>Eingabe!AD10</f>
        <v> </v>
      </c>
      <c r="J23" s="17" t="str">
        <f>Eingabe!AE10</f>
        <v> </v>
      </c>
      <c r="K23" s="17" t="str">
        <f>Eingabe!AF10</f>
        <v> </v>
      </c>
      <c r="L23" s="17" t="str">
        <f>Eingabe!AG10</f>
        <v> </v>
      </c>
      <c r="M23" s="21">
        <f>Eingabe!Y10</f>
        <v>21</v>
      </c>
      <c r="N23" s="21">
        <f t="shared" si="2"/>
        <v>21</v>
      </c>
      <c r="O23" s="159">
        <v>0</v>
      </c>
      <c r="P23" s="162"/>
      <c r="Q23" s="26"/>
      <c r="R23" s="167">
        <v>0</v>
      </c>
      <c r="S23" s="23"/>
      <c r="T23" s="23"/>
      <c r="U23" s="26"/>
      <c r="V23" s="28"/>
      <c r="W23" s="23"/>
      <c r="X23" s="23"/>
      <c r="Y23" s="23"/>
    </row>
    <row r="24" spans="1:25" s="7" customFormat="1" ht="26.25" customHeight="1">
      <c r="A24" s="23"/>
      <c r="B24" s="35">
        <f t="shared" si="3"/>
        <v>11</v>
      </c>
      <c r="C24" s="147" t="str">
        <f t="shared" si="0"/>
        <v>►</v>
      </c>
      <c r="D24" s="148" t="str">
        <f t="shared" si="1"/>
        <v>neu</v>
      </c>
      <c r="E24" s="43" t="str">
        <f>Eingabe!C16</f>
        <v>Thomas Nowak </v>
      </c>
      <c r="F24" s="40">
        <f>Eingabe!Z16</f>
        <v>20</v>
      </c>
      <c r="G24" s="17">
        <f>Eingabe!AB16</f>
        <v>20</v>
      </c>
      <c r="H24" s="17" t="str">
        <f>Eingabe!AC16</f>
        <v> </v>
      </c>
      <c r="I24" s="17" t="str">
        <f>Eingabe!AD16</f>
        <v> </v>
      </c>
      <c r="J24" s="17" t="str">
        <f>Eingabe!AE16</f>
        <v> </v>
      </c>
      <c r="K24" s="17" t="str">
        <f>Eingabe!AF16</f>
        <v> </v>
      </c>
      <c r="L24" s="17" t="str">
        <f>Eingabe!AG16</f>
        <v> </v>
      </c>
      <c r="M24" s="21">
        <f>Eingabe!Y16</f>
        <v>20</v>
      </c>
      <c r="N24" s="21">
        <f t="shared" si="2"/>
        <v>20</v>
      </c>
      <c r="O24" s="159">
        <v>0</v>
      </c>
      <c r="P24" s="162"/>
      <c r="Q24" s="26"/>
      <c r="R24" s="167">
        <v>0</v>
      </c>
      <c r="S24" s="23"/>
      <c r="T24" s="23"/>
      <c r="U24" s="26"/>
      <c r="V24" s="28"/>
      <c r="W24" s="23"/>
      <c r="X24" s="23"/>
      <c r="Y24" s="23"/>
    </row>
    <row r="25" spans="1:25" s="7" customFormat="1" ht="26.25" customHeight="1">
      <c r="A25" s="23"/>
      <c r="B25" s="35">
        <f t="shared" si="3"/>
        <v>12</v>
      </c>
      <c r="C25" s="147" t="str">
        <f t="shared" si="0"/>
        <v>►</v>
      </c>
      <c r="D25" s="148" t="str">
        <f t="shared" si="1"/>
        <v>neu</v>
      </c>
      <c r="E25" s="43" t="str">
        <f>Eingabe!C6</f>
        <v>Gabi Krausler</v>
      </c>
      <c r="F25" s="40">
        <f>Eingabe!Z6</f>
        <v>19</v>
      </c>
      <c r="G25" s="17">
        <f>Eingabe!AB6</f>
        <v>19</v>
      </c>
      <c r="H25" s="17" t="str">
        <f>Eingabe!AC6</f>
        <v> </v>
      </c>
      <c r="I25" s="17" t="str">
        <f>Eingabe!AD6</f>
        <v> </v>
      </c>
      <c r="J25" s="17" t="str">
        <f>Eingabe!AE6</f>
        <v> </v>
      </c>
      <c r="K25" s="17" t="str">
        <f>Eingabe!AF6</f>
        <v> </v>
      </c>
      <c r="L25" s="17" t="str">
        <f>Eingabe!AG6</f>
        <v> </v>
      </c>
      <c r="M25" s="21">
        <f>Eingabe!Y6</f>
        <v>19</v>
      </c>
      <c r="N25" s="21">
        <f t="shared" si="2"/>
        <v>19</v>
      </c>
      <c r="O25" s="159">
        <v>0</v>
      </c>
      <c r="P25" s="161"/>
      <c r="Q25" s="23"/>
      <c r="R25" s="167">
        <v>0</v>
      </c>
      <c r="S25" s="23"/>
      <c r="T25" s="23"/>
      <c r="U25" s="26"/>
      <c r="V25" s="28"/>
      <c r="W25" s="23"/>
      <c r="X25" s="23"/>
      <c r="Y25" s="23"/>
    </row>
    <row r="26" spans="1:25" s="7" customFormat="1" ht="26.25" customHeight="1">
      <c r="A26" s="23"/>
      <c r="B26" s="35">
        <f t="shared" si="3"/>
        <v>13</v>
      </c>
      <c r="C26" s="147" t="str">
        <f t="shared" si="0"/>
        <v>►</v>
      </c>
      <c r="D26" s="148" t="str">
        <f t="shared" si="1"/>
        <v>neu</v>
      </c>
      <c r="E26" s="43" t="str">
        <f>Eingabe!C15</f>
        <v>Rudolf Muhr</v>
      </c>
      <c r="F26" s="40">
        <f>Eingabe!Z15</f>
        <v>18</v>
      </c>
      <c r="G26" s="17">
        <f>Eingabe!AB15</f>
        <v>18</v>
      </c>
      <c r="H26" s="17" t="str">
        <f>Eingabe!AC15</f>
        <v> </v>
      </c>
      <c r="I26" s="17" t="str">
        <f>Eingabe!AD15</f>
        <v> </v>
      </c>
      <c r="J26" s="17" t="str">
        <f>Eingabe!AE15</f>
        <v> </v>
      </c>
      <c r="K26" s="17" t="str">
        <f>Eingabe!AF15</f>
        <v> </v>
      </c>
      <c r="L26" s="17" t="str">
        <f>Eingabe!AG15</f>
        <v> </v>
      </c>
      <c r="M26" s="21">
        <f>Eingabe!Y15</f>
        <v>18</v>
      </c>
      <c r="N26" s="21">
        <f t="shared" si="2"/>
        <v>18</v>
      </c>
      <c r="O26" s="159">
        <v>0</v>
      </c>
      <c r="P26" s="162"/>
      <c r="Q26" s="26"/>
      <c r="R26" s="167">
        <v>0</v>
      </c>
      <c r="S26" s="23"/>
      <c r="T26" s="23"/>
      <c r="U26" s="26"/>
      <c r="V26" s="28"/>
      <c r="W26" s="23"/>
      <c r="X26" s="23"/>
      <c r="Y26" s="23"/>
    </row>
    <row r="27" spans="1:25" s="6" customFormat="1" ht="26.25" customHeight="1">
      <c r="A27" s="24"/>
      <c r="B27" s="35">
        <f t="shared" si="3"/>
        <v>14</v>
      </c>
      <c r="C27" s="147" t="str">
        <f t="shared" si="0"/>
        <v>►</v>
      </c>
      <c r="D27" s="148" t="str">
        <f t="shared" si="1"/>
        <v>neu</v>
      </c>
      <c r="E27" s="43" t="str">
        <f>Eingabe!C18</f>
        <v>Roland Dobritzhofer</v>
      </c>
      <c r="F27" s="40">
        <f>Eingabe!Z18</f>
        <v>17</v>
      </c>
      <c r="G27" s="17">
        <f>Eingabe!AB18</f>
        <v>17</v>
      </c>
      <c r="H27" s="17" t="str">
        <f>Eingabe!AC18</f>
        <v> </v>
      </c>
      <c r="I27" s="17" t="str">
        <f>Eingabe!AD18</f>
        <v> </v>
      </c>
      <c r="J27" s="17" t="str">
        <f>Eingabe!AE18</f>
        <v> </v>
      </c>
      <c r="K27" s="17" t="str">
        <f>Eingabe!AF18</f>
        <v> </v>
      </c>
      <c r="L27" s="17" t="str">
        <f>Eingabe!AG18</f>
        <v> </v>
      </c>
      <c r="M27" s="21">
        <f>Eingabe!Y18</f>
        <v>17</v>
      </c>
      <c r="N27" s="21">
        <f t="shared" si="2"/>
        <v>17</v>
      </c>
      <c r="O27" s="159">
        <v>0</v>
      </c>
      <c r="P27" s="162"/>
      <c r="Q27" s="26"/>
      <c r="R27" s="167">
        <v>0</v>
      </c>
      <c r="S27" s="24"/>
      <c r="T27" s="24"/>
      <c r="U27" s="26"/>
      <c r="V27" s="28"/>
      <c r="W27" s="24"/>
      <c r="X27" s="24"/>
      <c r="Y27" s="24"/>
    </row>
    <row r="28" spans="1:25" s="7" customFormat="1" ht="26.25" customHeight="1" thickBot="1">
      <c r="A28" s="23"/>
      <c r="B28" s="277">
        <f t="shared" si="3"/>
        <v>15</v>
      </c>
      <c r="C28" s="278" t="str">
        <f t="shared" si="0"/>
        <v>►</v>
      </c>
      <c r="D28" s="279" t="str">
        <f t="shared" si="1"/>
        <v>neu</v>
      </c>
      <c r="E28" s="171" t="str">
        <f>Eingabe!C13</f>
        <v>Andreas Vanicek</v>
      </c>
      <c r="F28" s="280">
        <f>Eingabe!Z13</f>
        <v>16</v>
      </c>
      <c r="G28" s="123">
        <f>Eingabe!AB13</f>
        <v>16</v>
      </c>
      <c r="H28" s="123" t="str">
        <f>Eingabe!AC13</f>
        <v> </v>
      </c>
      <c r="I28" s="123" t="str">
        <f>Eingabe!AD13</f>
        <v> </v>
      </c>
      <c r="J28" s="123" t="str">
        <f>Eingabe!AE13</f>
        <v> </v>
      </c>
      <c r="K28" s="123" t="str">
        <f>Eingabe!AF13</f>
        <v> </v>
      </c>
      <c r="L28" s="123" t="str">
        <f>Eingabe!AG13</f>
        <v> </v>
      </c>
      <c r="M28" s="281">
        <f>Eingabe!Y13</f>
        <v>16</v>
      </c>
      <c r="N28" s="281">
        <f t="shared" si="2"/>
        <v>16</v>
      </c>
      <c r="O28" s="282">
        <v>0</v>
      </c>
      <c r="P28" s="283"/>
      <c r="Q28" s="26"/>
      <c r="R28" s="167">
        <v>0</v>
      </c>
      <c r="S28" s="23"/>
      <c r="T28" s="23"/>
      <c r="U28" s="26"/>
      <c r="V28" s="28"/>
      <c r="W28" s="23"/>
      <c r="X28" s="23"/>
      <c r="Y28" s="23"/>
    </row>
    <row r="29" spans="2:32" ht="26.25" customHeight="1" thickBot="1">
      <c r="B29" s="284" t="str">
        <f>Eingabe!$B$54</f>
        <v>Punktevergabe: 30,29,28,27,26,25,24,23,22,21,20,19,18,17,16,15,14,13,12,11,10,9,8,7,6,5,4,3,2,1</v>
      </c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6"/>
      <c r="Q29" s="30"/>
      <c r="R29" s="31"/>
      <c r="S29" s="31"/>
      <c r="T29" s="31"/>
      <c r="U29" s="30"/>
      <c r="V29" s="31"/>
      <c r="W29" s="31"/>
      <c r="X29" s="30"/>
      <c r="Y29" s="28"/>
      <c r="Z29" s="15"/>
      <c r="AA29" s="28"/>
      <c r="AB29" s="22"/>
      <c r="AC29" s="22"/>
      <c r="AD29" s="2"/>
      <c r="AE29" s="16"/>
      <c r="AF29" s="16"/>
    </row>
    <row r="30" spans="2:30" ht="26.25" customHeight="1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30"/>
      <c r="T30" s="31"/>
      <c r="U30" s="31"/>
      <c r="V30" s="31"/>
      <c r="W30" s="30"/>
      <c r="X30" s="31"/>
      <c r="Y30" s="31"/>
      <c r="Z30" s="30"/>
      <c r="AA30" s="28"/>
      <c r="AC30" s="28"/>
      <c r="AD30" s="22"/>
    </row>
    <row r="31" spans="2:30" ht="26.25" customHeight="1">
      <c r="B31" s="71"/>
      <c r="D31" s="22"/>
      <c r="E31" s="270" t="s">
        <v>144</v>
      </c>
      <c r="F31" s="271">
        <v>9.187</v>
      </c>
      <c r="G31" s="272" t="s">
        <v>68</v>
      </c>
      <c r="H31" s="271">
        <v>4</v>
      </c>
      <c r="I31" s="276">
        <v>43494</v>
      </c>
      <c r="J31" s="253"/>
      <c r="K31" s="38"/>
      <c r="L31" s="116" t="s">
        <v>69</v>
      </c>
      <c r="M31" s="117" t="s">
        <v>61</v>
      </c>
      <c r="N31" s="118"/>
      <c r="O31" s="71"/>
      <c r="P31" s="71"/>
      <c r="Q31" s="71"/>
      <c r="R31" s="71"/>
      <c r="S31" s="30"/>
      <c r="T31" s="31"/>
      <c r="U31" s="31"/>
      <c r="V31" s="31"/>
      <c r="W31" s="30"/>
      <c r="X31" s="31"/>
      <c r="Y31" s="31"/>
      <c r="Z31" s="30"/>
      <c r="AA31" s="28"/>
      <c r="AC31" s="28"/>
      <c r="AD31" s="22"/>
    </row>
    <row r="32" spans="2:27" ht="26.25" customHeight="1">
      <c r="B32" s="29"/>
      <c r="D32" s="22"/>
      <c r="E32" s="42"/>
      <c r="F32" s="29"/>
      <c r="G32" s="29"/>
      <c r="H32" s="29"/>
      <c r="I32" s="29"/>
      <c r="J32" s="29"/>
      <c r="K32" s="29"/>
      <c r="L32" s="119" t="s">
        <v>70</v>
      </c>
      <c r="M32" s="134" t="s">
        <v>71</v>
      </c>
      <c r="N32" s="140" t="s">
        <v>72</v>
      </c>
      <c r="O32" s="143"/>
      <c r="P32" s="29"/>
      <c r="Q32" s="29"/>
      <c r="T32" s="30"/>
      <c r="U32" s="31"/>
      <c r="V32" s="31"/>
      <c r="W32" s="31"/>
      <c r="X32" s="30"/>
      <c r="Y32" s="30"/>
      <c r="Z32" s="31"/>
      <c r="AA32" s="30"/>
    </row>
    <row r="33" spans="2:27" ht="26.25" customHeight="1" thickBot="1">
      <c r="B33" s="29"/>
      <c r="C33" s="22"/>
      <c r="D33" s="22"/>
      <c r="E33" s="42"/>
      <c r="F33" s="22"/>
      <c r="G33" s="22"/>
      <c r="H33" s="22"/>
      <c r="I33" s="22"/>
      <c r="J33" s="22"/>
      <c r="K33" s="22"/>
      <c r="L33" s="22"/>
      <c r="M33" s="118"/>
      <c r="N33" s="118"/>
      <c r="O33" s="143"/>
      <c r="P33" s="29"/>
      <c r="Q33" s="29"/>
      <c r="T33" s="30"/>
      <c r="U33" s="31"/>
      <c r="V33" s="31"/>
      <c r="W33" s="31"/>
      <c r="X33" s="30"/>
      <c r="Y33" s="30"/>
      <c r="Z33" s="31"/>
      <c r="AA33" s="30"/>
    </row>
    <row r="34" spans="2:27" ht="34.5" customHeight="1" thickBot="1">
      <c r="B34" s="22"/>
      <c r="C34" s="22"/>
      <c r="D34" s="200">
        <f>Eingabe!$S$3</f>
        <v>43494</v>
      </c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2"/>
      <c r="P34" s="22"/>
      <c r="Q34" s="22"/>
      <c r="T34" s="30"/>
      <c r="U34" s="31"/>
      <c r="V34" s="31"/>
      <c r="W34" s="31"/>
      <c r="X34" s="30"/>
      <c r="Y34" s="30"/>
      <c r="Z34" s="31"/>
      <c r="AA34" s="30"/>
    </row>
    <row r="35" spans="2:27" ht="31.5">
      <c r="B35" s="22"/>
      <c r="C35" s="22"/>
      <c r="D35" s="245" t="s">
        <v>0</v>
      </c>
      <c r="E35" s="203" t="s">
        <v>63</v>
      </c>
      <c r="F35" s="203" t="s">
        <v>66</v>
      </c>
      <c r="G35" s="203"/>
      <c r="H35" s="198" t="s">
        <v>67</v>
      </c>
      <c r="I35" s="203" t="s">
        <v>4</v>
      </c>
      <c r="J35" s="203" t="s">
        <v>5</v>
      </c>
      <c r="K35" s="203" t="s">
        <v>6</v>
      </c>
      <c r="L35" s="203" t="s">
        <v>62</v>
      </c>
      <c r="M35" s="205" t="s">
        <v>3</v>
      </c>
      <c r="N35" s="33" t="s">
        <v>60</v>
      </c>
      <c r="O35" s="34"/>
      <c r="P35" s="22"/>
      <c r="Q35" s="22"/>
      <c r="T35" s="30"/>
      <c r="U35" s="31"/>
      <c r="V35" s="31"/>
      <c r="W35" s="31"/>
      <c r="X35" s="30"/>
      <c r="Y35" s="30"/>
      <c r="Z35" s="31"/>
      <c r="AA35" s="30"/>
    </row>
    <row r="36" spans="2:27" ht="26.25" customHeight="1" thickBot="1">
      <c r="B36" s="22"/>
      <c r="C36" s="22"/>
      <c r="D36" s="246"/>
      <c r="E36" s="204"/>
      <c r="F36" s="204"/>
      <c r="G36" s="204"/>
      <c r="H36" s="199"/>
      <c r="I36" s="204"/>
      <c r="J36" s="204"/>
      <c r="K36" s="204"/>
      <c r="L36" s="204"/>
      <c r="M36" s="206"/>
      <c r="N36" s="47" t="s">
        <v>58</v>
      </c>
      <c r="O36" s="48" t="s">
        <v>59</v>
      </c>
      <c r="P36" s="23"/>
      <c r="Q36" s="23"/>
      <c r="T36" s="30"/>
      <c r="U36" s="31"/>
      <c r="V36" s="31"/>
      <c r="W36" s="31"/>
      <c r="X36" s="30"/>
      <c r="Y36" s="30"/>
      <c r="Z36" s="31"/>
      <c r="AA36" s="30"/>
    </row>
    <row r="37" spans="2:27" ht="26.25" customHeight="1">
      <c r="B37" s="22"/>
      <c r="C37" s="22"/>
      <c r="D37" s="49" t="s">
        <v>7</v>
      </c>
      <c r="E37" s="178" t="str">
        <f>Eingabe!C4</f>
        <v>Marko Neumayer</v>
      </c>
      <c r="F37" s="179" t="s">
        <v>155</v>
      </c>
      <c r="G37" s="180"/>
      <c r="H37" s="141">
        <v>24</v>
      </c>
      <c r="I37" s="164">
        <v>127.83</v>
      </c>
      <c r="J37" s="177">
        <f>SUM(K37-I37)</f>
        <v>126.08</v>
      </c>
      <c r="K37" s="181">
        <v>253.91</v>
      </c>
      <c r="L37" s="164">
        <f aca="true" t="shared" si="4" ref="L37:L51">SUM(K37/10)</f>
        <v>25.391</v>
      </c>
      <c r="M37" s="182">
        <f>Eingabe!S4</f>
        <v>30</v>
      </c>
      <c r="N37" s="141"/>
      <c r="O37" s="144"/>
      <c r="P37" s="23"/>
      <c r="Q37" s="23"/>
      <c r="T37" s="30"/>
      <c r="U37" s="31"/>
      <c r="V37" s="31"/>
      <c r="W37" s="31"/>
      <c r="X37" s="30"/>
      <c r="Y37" s="30"/>
      <c r="Z37" s="31"/>
      <c r="AA37" s="30"/>
    </row>
    <row r="38" spans="2:27" ht="26.25" customHeight="1">
      <c r="B38" s="22"/>
      <c r="C38" s="22"/>
      <c r="D38" s="10" t="s">
        <v>8</v>
      </c>
      <c r="E38" s="187" t="str">
        <f>Eingabe!C9</f>
        <v>Kurt Reznicek</v>
      </c>
      <c r="F38" s="188" t="s">
        <v>154</v>
      </c>
      <c r="G38" s="189"/>
      <c r="H38" s="190">
        <v>3</v>
      </c>
      <c r="I38" s="165">
        <v>126.65</v>
      </c>
      <c r="J38" s="176">
        <f>SUM(K38-I38)</f>
        <v>126.38</v>
      </c>
      <c r="K38" s="125">
        <v>253.03</v>
      </c>
      <c r="L38" s="165">
        <f t="shared" si="4"/>
        <v>25.303</v>
      </c>
      <c r="M38" s="191">
        <f>Eingabe!S9</f>
        <v>29</v>
      </c>
      <c r="N38" s="125">
        <f aca="true" t="shared" si="5" ref="N38:N51">$K$37-K38</f>
        <v>0.8799999999999955</v>
      </c>
      <c r="O38" s="126"/>
      <c r="P38" s="24"/>
      <c r="Q38" s="24"/>
      <c r="T38" s="30"/>
      <c r="U38" s="31"/>
      <c r="V38" s="31"/>
      <c r="W38" s="31"/>
      <c r="X38" s="30"/>
      <c r="Y38" s="30"/>
      <c r="Z38" s="31"/>
      <c r="AA38" s="30"/>
    </row>
    <row r="39" spans="2:27" ht="26.25" customHeight="1">
      <c r="B39" s="22"/>
      <c r="C39" s="22"/>
      <c r="D39" s="11" t="s">
        <v>9</v>
      </c>
      <c r="E39" s="183" t="str">
        <f>Eingabe!C8</f>
        <v>Thomas Gebhardt</v>
      </c>
      <c r="F39" s="184" t="s">
        <v>155</v>
      </c>
      <c r="G39" s="185"/>
      <c r="H39" s="186">
        <v>10</v>
      </c>
      <c r="I39" s="166">
        <v>124.87</v>
      </c>
      <c r="J39" s="166">
        <f>SUM(K39-I39)</f>
        <v>125.38</v>
      </c>
      <c r="K39" s="127">
        <v>250.25</v>
      </c>
      <c r="L39" s="166">
        <f t="shared" si="4"/>
        <v>25.025</v>
      </c>
      <c r="M39" s="192">
        <f>Eingabe!S8</f>
        <v>28</v>
      </c>
      <c r="N39" s="127">
        <f t="shared" si="5"/>
        <v>3.6599999999999966</v>
      </c>
      <c r="O39" s="128">
        <f aca="true" t="shared" si="6" ref="O39:O51">SUM(K38-K39)</f>
        <v>2.780000000000001</v>
      </c>
      <c r="P39" s="24"/>
      <c r="Q39" s="24"/>
      <c r="T39" s="30"/>
      <c r="U39" s="31"/>
      <c r="V39" s="31"/>
      <c r="W39" s="31"/>
      <c r="X39" s="30"/>
      <c r="Y39" s="30"/>
      <c r="Z39" s="31"/>
      <c r="AA39" s="30"/>
    </row>
    <row r="40" spans="2:27" ht="26.25" customHeight="1">
      <c r="B40" s="22"/>
      <c r="C40" s="22"/>
      <c r="D40" s="8" t="s">
        <v>10</v>
      </c>
      <c r="E40" s="43" t="str">
        <f>Eingabe!C7</f>
        <v>Walter Lemböck </v>
      </c>
      <c r="F40" s="81" t="s">
        <v>156</v>
      </c>
      <c r="G40" s="82"/>
      <c r="H40" s="17">
        <v>21</v>
      </c>
      <c r="I40" s="5">
        <v>124.86</v>
      </c>
      <c r="J40" s="5">
        <f>SUM(K40-I40)</f>
        <v>123.86</v>
      </c>
      <c r="K40" s="121">
        <v>248.72</v>
      </c>
      <c r="L40" s="5">
        <f t="shared" si="4"/>
        <v>24.872</v>
      </c>
      <c r="M40" s="135">
        <f>Eingabe!S7</f>
        <v>27</v>
      </c>
      <c r="N40" s="129">
        <f t="shared" si="5"/>
        <v>5.189999999999998</v>
      </c>
      <c r="O40" s="130">
        <f t="shared" si="6"/>
        <v>1.5300000000000011</v>
      </c>
      <c r="P40" s="24"/>
      <c r="Q40" s="24"/>
      <c r="T40" s="30"/>
      <c r="U40" s="31"/>
      <c r="V40" s="31"/>
      <c r="W40" s="31"/>
      <c r="X40" s="30"/>
      <c r="Y40" s="30"/>
      <c r="Z40" s="31"/>
      <c r="AA40" s="30"/>
    </row>
    <row r="41" spans="2:27" ht="26.25" customHeight="1">
      <c r="B41" s="22"/>
      <c r="C41" s="22"/>
      <c r="D41" s="8" t="s">
        <v>11</v>
      </c>
      <c r="E41" s="43" t="str">
        <f>Eingabe!C5</f>
        <v>Gerhard Fischer </v>
      </c>
      <c r="F41" s="81" t="s">
        <v>154</v>
      </c>
      <c r="G41" s="82"/>
      <c r="H41" s="17">
        <v>26</v>
      </c>
      <c r="I41" s="5">
        <v>122.65</v>
      </c>
      <c r="J41" s="5">
        <f>SUM(K41-I41)</f>
        <v>122.56</v>
      </c>
      <c r="K41" s="121">
        <v>245.21</v>
      </c>
      <c r="L41" s="5">
        <f t="shared" si="4"/>
        <v>24.521</v>
      </c>
      <c r="M41" s="135">
        <f>Eingabe!S5</f>
        <v>26</v>
      </c>
      <c r="N41" s="129">
        <f t="shared" si="5"/>
        <v>8.699999999999989</v>
      </c>
      <c r="O41" s="130">
        <f t="shared" si="6"/>
        <v>3.509999999999991</v>
      </c>
      <c r="P41" s="24"/>
      <c r="Q41" s="24"/>
      <c r="T41" s="30"/>
      <c r="U41" s="31"/>
      <c r="V41" s="31"/>
      <c r="W41" s="31"/>
      <c r="X41" s="30"/>
      <c r="Y41" s="30"/>
      <c r="Z41" s="31"/>
      <c r="AA41" s="30"/>
    </row>
    <row r="42" spans="2:27" ht="26.25" customHeight="1">
      <c r="B42" s="22"/>
      <c r="C42" s="22"/>
      <c r="D42" s="8" t="s">
        <v>12</v>
      </c>
      <c r="E42" s="43" t="str">
        <f>Eingabe!C14</f>
        <v>Thomas Sanda</v>
      </c>
      <c r="F42" s="81" t="s">
        <v>159</v>
      </c>
      <c r="G42" s="82"/>
      <c r="H42" s="17">
        <v>103</v>
      </c>
      <c r="I42" s="5">
        <v>122.51</v>
      </c>
      <c r="J42" s="5">
        <v>121.81</v>
      </c>
      <c r="K42" s="121">
        <f aca="true" t="shared" si="7" ref="K42:K51">SUM(I42:J42)</f>
        <v>244.32</v>
      </c>
      <c r="L42" s="5">
        <f t="shared" si="4"/>
        <v>24.432</v>
      </c>
      <c r="M42" s="135">
        <f>Eingabe!S14</f>
        <v>25</v>
      </c>
      <c r="N42" s="129">
        <f t="shared" si="5"/>
        <v>9.590000000000003</v>
      </c>
      <c r="O42" s="130">
        <f t="shared" si="6"/>
        <v>0.8900000000000148</v>
      </c>
      <c r="P42" s="23"/>
      <c r="Q42" s="23"/>
      <c r="T42" s="30"/>
      <c r="U42" s="31"/>
      <c r="V42" s="31"/>
      <c r="W42" s="31"/>
      <c r="X42" s="30"/>
      <c r="Y42" s="30"/>
      <c r="Z42" s="31"/>
      <c r="AA42" s="30"/>
    </row>
    <row r="43" spans="2:27" ht="26.25" customHeight="1">
      <c r="B43" s="22"/>
      <c r="C43" s="22"/>
      <c r="D43" s="8" t="s">
        <v>13</v>
      </c>
      <c r="E43" s="43" t="str">
        <f>Eingabe!C11</f>
        <v>Peter Siding </v>
      </c>
      <c r="F43" s="81" t="s">
        <v>158</v>
      </c>
      <c r="G43" s="82"/>
      <c r="H43" s="17">
        <v>107</v>
      </c>
      <c r="I43" s="5">
        <v>122.29</v>
      </c>
      <c r="J43" s="5">
        <v>121.79</v>
      </c>
      <c r="K43" s="121">
        <f t="shared" si="7"/>
        <v>244.08</v>
      </c>
      <c r="L43" s="5">
        <f t="shared" si="4"/>
        <v>24.408</v>
      </c>
      <c r="M43" s="135">
        <f>Eingabe!S11</f>
        <v>24</v>
      </c>
      <c r="N43" s="129">
        <f t="shared" si="5"/>
        <v>9.829999999999984</v>
      </c>
      <c r="O43" s="130">
        <f t="shared" si="6"/>
        <v>0.23999999999998067</v>
      </c>
      <c r="P43" s="23"/>
      <c r="Q43" s="23"/>
      <c r="T43" s="30"/>
      <c r="U43" s="31"/>
      <c r="V43" s="31"/>
      <c r="W43" s="31"/>
      <c r="X43" s="30"/>
      <c r="Y43" s="30"/>
      <c r="Z43" s="31"/>
      <c r="AA43" s="30"/>
    </row>
    <row r="44" spans="2:27" ht="26.25" customHeight="1">
      <c r="B44" s="22"/>
      <c r="C44" s="22"/>
      <c r="D44" s="8" t="s">
        <v>14</v>
      </c>
      <c r="E44" s="43" t="str">
        <f>Eingabe!C17</f>
        <v>Franz Wessely</v>
      </c>
      <c r="F44" s="81" t="s">
        <v>162</v>
      </c>
      <c r="G44" s="82"/>
      <c r="H44" s="17">
        <v>114</v>
      </c>
      <c r="I44" s="5">
        <v>120.66</v>
      </c>
      <c r="J44" s="5">
        <v>120.91</v>
      </c>
      <c r="K44" s="121">
        <f t="shared" si="7"/>
        <v>241.57</v>
      </c>
      <c r="L44" s="5">
        <f t="shared" si="4"/>
        <v>24.157</v>
      </c>
      <c r="M44" s="135">
        <f>Eingabe!S17</f>
        <v>23</v>
      </c>
      <c r="N44" s="129">
        <f t="shared" si="5"/>
        <v>12.340000000000003</v>
      </c>
      <c r="O44" s="130">
        <f t="shared" si="6"/>
        <v>2.5100000000000193</v>
      </c>
      <c r="P44" s="22"/>
      <c r="Q44" s="22"/>
      <c r="T44" s="30"/>
      <c r="U44" s="31"/>
      <c r="V44" s="31"/>
      <c r="W44" s="31"/>
      <c r="X44" s="30"/>
      <c r="Y44" s="30"/>
      <c r="Z44" s="31"/>
      <c r="AA44" s="30"/>
    </row>
    <row r="45" spans="2:27" ht="26.25" customHeight="1">
      <c r="B45" s="22"/>
      <c r="C45" s="22"/>
      <c r="D45" s="8" t="s">
        <v>15</v>
      </c>
      <c r="E45" s="43" t="str">
        <f>Eingabe!C12</f>
        <v>Herbert Drkac</v>
      </c>
      <c r="F45" s="81" t="s">
        <v>159</v>
      </c>
      <c r="G45" s="82"/>
      <c r="H45" s="17">
        <v>23</v>
      </c>
      <c r="I45" s="5">
        <v>120.33</v>
      </c>
      <c r="J45" s="5">
        <v>120.73</v>
      </c>
      <c r="K45" s="121">
        <f t="shared" si="7"/>
        <v>241.06</v>
      </c>
      <c r="L45" s="5">
        <f t="shared" si="4"/>
        <v>24.106</v>
      </c>
      <c r="M45" s="135">
        <f>Eingabe!S12</f>
        <v>22</v>
      </c>
      <c r="N45" s="129">
        <f t="shared" si="5"/>
        <v>12.849999999999994</v>
      </c>
      <c r="O45" s="130">
        <f t="shared" si="6"/>
        <v>0.5099999999999909</v>
      </c>
      <c r="P45" s="22"/>
      <c r="Q45" s="22"/>
      <c r="T45" s="30"/>
      <c r="U45" s="31"/>
      <c r="V45" s="31"/>
      <c r="W45" s="31"/>
      <c r="X45" s="30"/>
      <c r="Y45" s="30"/>
      <c r="Z45" s="31"/>
      <c r="AA45" s="30"/>
    </row>
    <row r="46" spans="2:27" ht="26.25" customHeight="1">
      <c r="B46" s="22"/>
      <c r="C46" s="22"/>
      <c r="D46" s="8" t="s">
        <v>16</v>
      </c>
      <c r="E46" s="43" t="str">
        <f>Eingabe!C10</f>
        <v>Rene Mötz</v>
      </c>
      <c r="F46" s="81" t="s">
        <v>157</v>
      </c>
      <c r="G46" s="82"/>
      <c r="H46" s="17">
        <v>108</v>
      </c>
      <c r="I46" s="5">
        <v>120.49</v>
      </c>
      <c r="J46" s="5">
        <v>120.1</v>
      </c>
      <c r="K46" s="121">
        <f t="shared" si="7"/>
        <v>240.58999999999997</v>
      </c>
      <c r="L46" s="5">
        <f t="shared" si="4"/>
        <v>24.058999999999997</v>
      </c>
      <c r="M46" s="135">
        <f>Eingabe!S10</f>
        <v>21</v>
      </c>
      <c r="N46" s="129">
        <f t="shared" si="5"/>
        <v>13.320000000000022</v>
      </c>
      <c r="O46" s="130">
        <f t="shared" si="6"/>
        <v>0.4700000000000273</v>
      </c>
      <c r="P46" s="22"/>
      <c r="Q46" s="22"/>
      <c r="T46" s="30"/>
      <c r="U46" s="31"/>
      <c r="V46" s="31"/>
      <c r="W46" s="31"/>
      <c r="X46" s="30"/>
      <c r="Y46" s="30"/>
      <c r="Z46" s="31"/>
      <c r="AA46" s="30"/>
    </row>
    <row r="47" spans="2:27" ht="26.25" customHeight="1">
      <c r="B47" s="22"/>
      <c r="C47" s="22"/>
      <c r="D47" s="8" t="s">
        <v>17</v>
      </c>
      <c r="E47" s="43" t="str">
        <f>Eingabe!C16</f>
        <v>Thomas Nowak </v>
      </c>
      <c r="F47" s="81" t="s">
        <v>154</v>
      </c>
      <c r="G47" s="82"/>
      <c r="H47" s="17">
        <v>30</v>
      </c>
      <c r="I47" s="5">
        <v>115.73</v>
      </c>
      <c r="J47" s="5">
        <v>116.97</v>
      </c>
      <c r="K47" s="121">
        <f t="shared" si="7"/>
        <v>232.7</v>
      </c>
      <c r="L47" s="5">
        <f t="shared" si="4"/>
        <v>23.27</v>
      </c>
      <c r="M47" s="135">
        <f>Eingabe!S16</f>
        <v>20</v>
      </c>
      <c r="N47" s="129">
        <f t="shared" si="5"/>
        <v>21.210000000000008</v>
      </c>
      <c r="O47" s="130">
        <f t="shared" si="6"/>
        <v>7.889999999999986</v>
      </c>
      <c r="P47" s="22"/>
      <c r="Q47" s="22"/>
      <c r="T47" s="30"/>
      <c r="U47" s="31"/>
      <c r="V47" s="31"/>
      <c r="W47" s="31"/>
      <c r="X47" s="30"/>
      <c r="Y47" s="30"/>
      <c r="Z47" s="31"/>
      <c r="AA47" s="30"/>
    </row>
    <row r="48" spans="2:27" ht="26.25" customHeight="1">
      <c r="B48" s="22"/>
      <c r="C48" s="22"/>
      <c r="D48" s="8" t="s">
        <v>18</v>
      </c>
      <c r="E48" s="43" t="str">
        <f>Eingabe!C6</f>
        <v>Gabi Krausler</v>
      </c>
      <c r="F48" s="81" t="s">
        <v>154</v>
      </c>
      <c r="G48" s="82"/>
      <c r="H48" s="17">
        <v>111</v>
      </c>
      <c r="I48" s="5">
        <v>115.38</v>
      </c>
      <c r="J48" s="5">
        <v>115.57</v>
      </c>
      <c r="K48" s="121">
        <f t="shared" si="7"/>
        <v>230.95</v>
      </c>
      <c r="L48" s="5">
        <f t="shared" si="4"/>
        <v>23.095</v>
      </c>
      <c r="M48" s="135">
        <f>Eingabe!S6</f>
        <v>19</v>
      </c>
      <c r="N48" s="129">
        <f t="shared" si="5"/>
        <v>22.960000000000008</v>
      </c>
      <c r="O48" s="130">
        <f t="shared" si="6"/>
        <v>1.75</v>
      </c>
      <c r="P48" s="22"/>
      <c r="Q48" s="22"/>
      <c r="T48" s="30"/>
      <c r="U48" s="31"/>
      <c r="V48" s="31"/>
      <c r="W48" s="31"/>
      <c r="X48" s="30"/>
      <c r="Y48" s="30"/>
      <c r="Z48" s="31"/>
      <c r="AA48" s="30"/>
    </row>
    <row r="49" spans="2:27" ht="26.25" customHeight="1">
      <c r="B49" s="22"/>
      <c r="C49" s="22"/>
      <c r="D49" s="8" t="s">
        <v>19</v>
      </c>
      <c r="E49" s="43" t="str">
        <f>Eingabe!C15</f>
        <v>Rudolf Muhr</v>
      </c>
      <c r="F49" s="81" t="s">
        <v>160</v>
      </c>
      <c r="G49" s="82"/>
      <c r="H49" s="17">
        <v>32</v>
      </c>
      <c r="I49" s="5">
        <v>111.93</v>
      </c>
      <c r="J49" s="5">
        <v>113.01</v>
      </c>
      <c r="K49" s="121">
        <f t="shared" si="7"/>
        <v>224.94</v>
      </c>
      <c r="L49" s="5">
        <f t="shared" si="4"/>
        <v>22.494</v>
      </c>
      <c r="M49" s="135">
        <f>Eingabe!S15</f>
        <v>18</v>
      </c>
      <c r="N49" s="129">
        <f t="shared" si="5"/>
        <v>28.97</v>
      </c>
      <c r="O49" s="130">
        <f t="shared" si="6"/>
        <v>6.009999999999991</v>
      </c>
      <c r="P49" s="22"/>
      <c r="Q49" s="22"/>
      <c r="T49" s="30"/>
      <c r="U49" s="31"/>
      <c r="V49" s="31"/>
      <c r="W49" s="31"/>
      <c r="X49" s="30"/>
      <c r="Y49" s="30"/>
      <c r="Z49" s="31"/>
      <c r="AA49" s="30"/>
    </row>
    <row r="50" spans="2:27" ht="26.25" customHeight="1">
      <c r="B50" s="22"/>
      <c r="C50" s="22"/>
      <c r="D50" s="8" t="s">
        <v>20</v>
      </c>
      <c r="E50" s="43" t="str">
        <f>Eingabe!C18</f>
        <v>Roland Dobritzhofer</v>
      </c>
      <c r="F50" s="81" t="s">
        <v>161</v>
      </c>
      <c r="G50" s="82"/>
      <c r="H50" s="17">
        <v>16</v>
      </c>
      <c r="I50" s="5">
        <v>107.21</v>
      </c>
      <c r="J50" s="5">
        <v>108.85</v>
      </c>
      <c r="K50" s="121">
        <f t="shared" si="7"/>
        <v>216.06</v>
      </c>
      <c r="L50" s="5">
        <f t="shared" si="4"/>
        <v>21.606</v>
      </c>
      <c r="M50" s="135">
        <f>Eingabe!S18</f>
        <v>17</v>
      </c>
      <c r="N50" s="129">
        <f t="shared" si="5"/>
        <v>37.849999999999994</v>
      </c>
      <c r="O50" s="130">
        <f t="shared" si="6"/>
        <v>8.879999999999995</v>
      </c>
      <c r="P50" s="22"/>
      <c r="Q50" s="22"/>
      <c r="T50" s="30"/>
      <c r="U50" s="31"/>
      <c r="V50" s="31"/>
      <c r="W50" s="31"/>
      <c r="X50" s="30"/>
      <c r="Y50" s="30"/>
      <c r="Z50" s="31"/>
      <c r="AA50" s="30"/>
    </row>
    <row r="51" spans="2:27" ht="26.25" customHeight="1" thickBot="1">
      <c r="B51" s="22"/>
      <c r="C51" s="22"/>
      <c r="D51" s="18" t="s">
        <v>21</v>
      </c>
      <c r="E51" s="171" t="str">
        <f>Eingabe!C13</f>
        <v>Andreas Vanicek</v>
      </c>
      <c r="F51" s="172" t="s">
        <v>155</v>
      </c>
      <c r="G51" s="173"/>
      <c r="H51" s="123">
        <v>22</v>
      </c>
      <c r="I51" s="20">
        <v>94.53</v>
      </c>
      <c r="J51" s="20">
        <v>100.35</v>
      </c>
      <c r="K51" s="124">
        <f t="shared" si="7"/>
        <v>194.88</v>
      </c>
      <c r="L51" s="20">
        <f t="shared" si="4"/>
        <v>19.488</v>
      </c>
      <c r="M51" s="138">
        <f>Eingabe!S13</f>
        <v>16</v>
      </c>
      <c r="N51" s="174">
        <f t="shared" si="5"/>
        <v>59.03</v>
      </c>
      <c r="O51" s="175">
        <f t="shared" si="6"/>
        <v>21.180000000000007</v>
      </c>
      <c r="P51" s="22"/>
      <c r="Q51" s="22"/>
      <c r="T51" s="30"/>
      <c r="U51" s="31"/>
      <c r="V51" s="31"/>
      <c r="W51" s="31"/>
      <c r="X51" s="30"/>
      <c r="Y51" s="30"/>
      <c r="Z51" s="31"/>
      <c r="AA51" s="30"/>
    </row>
    <row r="52" spans="2:27" ht="26.25" customHeight="1" thickBot="1">
      <c r="B52" s="22"/>
      <c r="C52" s="22"/>
      <c r="D52" s="240" t="str">
        <f>Eingabe!$B$54</f>
        <v>Punktevergabe: 30,29,28,27,26,25,24,23,22,21,20,19,18,17,16,15,14,13,12,11,10,9,8,7,6,5,4,3,2,1</v>
      </c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2"/>
      <c r="P52" s="22"/>
      <c r="Q52" s="22"/>
      <c r="T52" s="30"/>
      <c r="U52" s="31"/>
      <c r="V52" s="31"/>
      <c r="W52" s="31"/>
      <c r="X52" s="30"/>
      <c r="Y52" s="30"/>
      <c r="Z52" s="31"/>
      <c r="AA52" s="30"/>
    </row>
    <row r="53" spans="2:27" ht="26.25" customHeight="1">
      <c r="B53" s="22"/>
      <c r="C53" s="31"/>
      <c r="D53" s="22"/>
      <c r="E53" s="42"/>
      <c r="F53" s="22"/>
      <c r="G53" s="22"/>
      <c r="H53" s="22"/>
      <c r="I53" s="22"/>
      <c r="J53" s="22"/>
      <c r="K53" s="22"/>
      <c r="L53" s="22"/>
      <c r="M53" s="118"/>
      <c r="N53" s="118"/>
      <c r="P53" s="22"/>
      <c r="Q53" s="22"/>
      <c r="T53" s="30"/>
      <c r="U53" s="31"/>
      <c r="V53" s="31"/>
      <c r="W53" s="31"/>
      <c r="X53" s="30"/>
      <c r="Y53" s="30"/>
      <c r="Z53" s="31"/>
      <c r="AA53" s="30"/>
    </row>
    <row r="54" spans="2:32" ht="26.25" customHeight="1">
      <c r="B54" s="30"/>
      <c r="C54" s="22"/>
      <c r="D54" s="22"/>
      <c r="E54" s="270" t="s">
        <v>144</v>
      </c>
      <c r="F54" s="271">
        <v>9.187</v>
      </c>
      <c r="G54" s="272" t="s">
        <v>68</v>
      </c>
      <c r="H54" s="271">
        <v>4</v>
      </c>
      <c r="I54" s="110">
        <v>1</v>
      </c>
      <c r="J54" s="111">
        <v>2</v>
      </c>
      <c r="K54" s="22"/>
      <c r="L54" s="101" t="s">
        <v>130</v>
      </c>
      <c r="M54" s="102"/>
      <c r="N54" s="136" t="s">
        <v>131</v>
      </c>
      <c r="O54" s="118"/>
      <c r="P54" s="22"/>
      <c r="Q54" s="22"/>
      <c r="T54" s="30"/>
      <c r="U54" s="31"/>
      <c r="V54" s="31"/>
      <c r="W54" s="31"/>
      <c r="X54" s="30"/>
      <c r="Y54" s="30"/>
      <c r="Z54" s="31"/>
      <c r="AA54" s="30"/>
      <c r="AC54" s="16"/>
      <c r="AD54" s="16"/>
      <c r="AE54" s="16"/>
      <c r="AF54" s="16"/>
    </row>
    <row r="55" spans="2:32" ht="26.25" customHeight="1">
      <c r="B55" s="27"/>
      <c r="C55" s="22"/>
      <c r="D55" s="22"/>
      <c r="E55" s="270" t="s">
        <v>93</v>
      </c>
      <c r="F55" s="272">
        <v>9.23</v>
      </c>
      <c r="G55" s="272" t="s">
        <v>68</v>
      </c>
      <c r="H55" s="271">
        <v>4</v>
      </c>
      <c r="I55" s="112">
        <v>3</v>
      </c>
      <c r="J55" s="113">
        <v>4</v>
      </c>
      <c r="K55" s="22"/>
      <c r="L55" s="103" t="s">
        <v>153</v>
      </c>
      <c r="M55" s="101" t="s">
        <v>4</v>
      </c>
      <c r="N55" s="163">
        <v>0.3</v>
      </c>
      <c r="O55" s="118"/>
      <c r="T55" s="30"/>
      <c r="U55" s="31"/>
      <c r="V55" s="31"/>
      <c r="W55" s="31"/>
      <c r="X55" s="30"/>
      <c r="Y55" s="30"/>
      <c r="Z55" s="31"/>
      <c r="AA55" s="30"/>
      <c r="AC55" s="16"/>
      <c r="AD55" s="16"/>
      <c r="AE55" s="16"/>
      <c r="AF55" s="16"/>
    </row>
    <row r="56" spans="2:32" ht="26.25" customHeight="1">
      <c r="B56" s="27"/>
      <c r="C56" s="22"/>
      <c r="D56" s="22"/>
      <c r="E56" s="273" t="s">
        <v>76</v>
      </c>
      <c r="F56" s="274">
        <v>9.306</v>
      </c>
      <c r="G56" s="275" t="s">
        <v>68</v>
      </c>
      <c r="H56" s="274">
        <v>3</v>
      </c>
      <c r="I56" s="114">
        <v>5</v>
      </c>
      <c r="J56" s="31"/>
      <c r="K56" s="22"/>
      <c r="L56" s="101" t="s">
        <v>132</v>
      </c>
      <c r="M56" s="101" t="s">
        <v>5</v>
      </c>
      <c r="N56" s="136" t="s">
        <v>133</v>
      </c>
      <c r="O56" s="118"/>
      <c r="P56" s="22"/>
      <c r="Q56" s="22"/>
      <c r="T56" s="30"/>
      <c r="U56" s="31"/>
      <c r="V56" s="31"/>
      <c r="W56" s="31"/>
      <c r="X56" s="30"/>
      <c r="Y56" s="30"/>
      <c r="Z56" s="31"/>
      <c r="AA56" s="30"/>
      <c r="AC56" s="16"/>
      <c r="AD56" s="16"/>
      <c r="AE56" s="16"/>
      <c r="AF56" s="16"/>
    </row>
    <row r="57" spans="2:27" ht="26.25" customHeight="1">
      <c r="B57" s="27"/>
      <c r="C57" s="22"/>
      <c r="D57" s="22"/>
      <c r="E57" s="46"/>
      <c r="F57" s="37"/>
      <c r="G57" s="37"/>
      <c r="H57" s="38"/>
      <c r="I57" s="39"/>
      <c r="J57" s="31"/>
      <c r="K57" s="30"/>
      <c r="L57" s="28"/>
      <c r="M57" s="118"/>
      <c r="N57" s="118"/>
      <c r="O57" s="118"/>
      <c r="P57" s="22"/>
      <c r="Q57" s="22"/>
      <c r="T57" s="30"/>
      <c r="U57" s="31"/>
      <c r="V57" s="31"/>
      <c r="W57" s="31"/>
      <c r="X57" s="30"/>
      <c r="Y57" s="30"/>
      <c r="Z57" s="31"/>
      <c r="AA57" s="30"/>
    </row>
    <row r="58" spans="2:27" ht="26.25" customHeight="1" thickBot="1">
      <c r="B58" s="30"/>
      <c r="C58" s="31"/>
      <c r="D58" s="22"/>
      <c r="E58" s="42"/>
      <c r="F58" s="22"/>
      <c r="G58" s="22"/>
      <c r="H58" s="22"/>
      <c r="I58" s="22"/>
      <c r="J58" s="22"/>
      <c r="K58" s="22"/>
      <c r="L58" s="22"/>
      <c r="M58" s="118"/>
      <c r="N58" s="118"/>
      <c r="O58" s="118"/>
      <c r="P58" s="22"/>
      <c r="Q58" s="22"/>
      <c r="T58" s="30"/>
      <c r="U58" s="31"/>
      <c r="V58" s="31"/>
      <c r="W58" s="31"/>
      <c r="X58" s="30"/>
      <c r="Y58" s="30"/>
      <c r="Z58" s="31"/>
      <c r="AA58" s="30"/>
    </row>
    <row r="59" spans="2:27" ht="34.5" customHeight="1" thickBot="1">
      <c r="B59" s="22"/>
      <c r="C59" s="22"/>
      <c r="D59" s="200">
        <f>Eingabe!$T$3</f>
        <v>43543</v>
      </c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2"/>
      <c r="P59" s="22"/>
      <c r="Q59" s="22"/>
      <c r="T59" s="30"/>
      <c r="U59" s="31"/>
      <c r="V59" s="31"/>
      <c r="W59" s="31"/>
      <c r="X59" s="30"/>
      <c r="Y59" s="30"/>
      <c r="Z59" s="31"/>
      <c r="AA59" s="30"/>
    </row>
    <row r="60" spans="2:27" ht="31.5">
      <c r="B60" s="22"/>
      <c r="C60" s="22"/>
      <c r="D60" s="245" t="s">
        <v>0</v>
      </c>
      <c r="E60" s="203" t="s">
        <v>63</v>
      </c>
      <c r="F60" s="203" t="s">
        <v>66</v>
      </c>
      <c r="G60" s="203"/>
      <c r="H60" s="198" t="s">
        <v>67</v>
      </c>
      <c r="I60" s="203" t="s">
        <v>4</v>
      </c>
      <c r="J60" s="203" t="s">
        <v>5</v>
      </c>
      <c r="K60" s="203" t="s">
        <v>6</v>
      </c>
      <c r="L60" s="203" t="s">
        <v>62</v>
      </c>
      <c r="M60" s="205" t="s">
        <v>3</v>
      </c>
      <c r="N60" s="33" t="s">
        <v>60</v>
      </c>
      <c r="O60" s="34"/>
      <c r="P60" s="22"/>
      <c r="Q60" s="22"/>
      <c r="T60" s="30"/>
      <c r="U60" s="31"/>
      <c r="V60" s="31"/>
      <c r="W60" s="31"/>
      <c r="X60" s="30"/>
      <c r="Y60" s="30"/>
      <c r="Z60" s="31"/>
      <c r="AA60" s="30"/>
    </row>
    <row r="61" spans="2:27" ht="26.25" customHeight="1" thickBot="1">
      <c r="B61" s="22"/>
      <c r="C61" s="22"/>
      <c r="D61" s="246"/>
      <c r="E61" s="204"/>
      <c r="F61" s="204"/>
      <c r="G61" s="204"/>
      <c r="H61" s="199"/>
      <c r="I61" s="204"/>
      <c r="J61" s="204"/>
      <c r="K61" s="204"/>
      <c r="L61" s="204"/>
      <c r="M61" s="206"/>
      <c r="N61" s="47" t="s">
        <v>58</v>
      </c>
      <c r="O61" s="48" t="s">
        <v>59</v>
      </c>
      <c r="P61" s="22"/>
      <c r="Q61" s="22"/>
      <c r="T61" s="30"/>
      <c r="U61" s="31"/>
      <c r="V61" s="31"/>
      <c r="W61" s="31"/>
      <c r="X61" s="30"/>
      <c r="Y61" s="30"/>
      <c r="Z61" s="31"/>
      <c r="AA61" s="30"/>
    </row>
    <row r="62" spans="2:27" ht="26.25" customHeight="1">
      <c r="B62" s="22"/>
      <c r="C62" s="22"/>
      <c r="D62" s="59" t="s">
        <v>7</v>
      </c>
      <c r="E62" s="44" t="str">
        <f>Eingabe!C4</f>
        <v>Marko Neumayer</v>
      </c>
      <c r="F62" s="79"/>
      <c r="G62" s="80"/>
      <c r="H62" s="106"/>
      <c r="I62" s="60"/>
      <c r="J62" s="60">
        <f aca="true" t="shared" si="8" ref="J62:J93">K62-I62</f>
        <v>0</v>
      </c>
      <c r="K62" s="122"/>
      <c r="L62" s="50">
        <f>SUM(K62/10)</f>
        <v>0</v>
      </c>
      <c r="M62" s="137">
        <f>Eingabe!T4</f>
        <v>0</v>
      </c>
      <c r="N62" s="141"/>
      <c r="O62" s="144"/>
      <c r="P62" s="22"/>
      <c r="Q62" s="22"/>
      <c r="T62" s="30"/>
      <c r="U62" s="31"/>
      <c r="V62" s="31"/>
      <c r="W62" s="31"/>
      <c r="X62" s="30"/>
      <c r="Y62" s="30"/>
      <c r="Z62" s="31"/>
      <c r="AA62" s="30"/>
    </row>
    <row r="63" spans="2:27" ht="26.25" customHeight="1">
      <c r="B63" s="22"/>
      <c r="C63" s="22"/>
      <c r="D63" s="10" t="s">
        <v>8</v>
      </c>
      <c r="E63" s="43" t="str">
        <f>Eingabe!C5</f>
        <v>Gerhard Fischer </v>
      </c>
      <c r="F63" s="81"/>
      <c r="G63" s="82"/>
      <c r="H63" s="17"/>
      <c r="I63" s="5"/>
      <c r="J63" s="5">
        <f t="shared" si="8"/>
        <v>0</v>
      </c>
      <c r="K63" s="121"/>
      <c r="L63" s="5">
        <f>SUM(K63/10)</f>
        <v>0</v>
      </c>
      <c r="M63" s="135">
        <f>Eingabe!T5</f>
        <v>0</v>
      </c>
      <c r="N63" s="125">
        <f>$K$62-K63</f>
        <v>0</v>
      </c>
      <c r="O63" s="126"/>
      <c r="P63" s="22"/>
      <c r="Q63" s="22"/>
      <c r="T63" s="30"/>
      <c r="U63" s="31"/>
      <c r="V63" s="31"/>
      <c r="W63" s="31"/>
      <c r="X63" s="30"/>
      <c r="Y63" s="30"/>
      <c r="Z63" s="31"/>
      <c r="AA63" s="30"/>
    </row>
    <row r="64" spans="2:27" ht="26.25" customHeight="1">
      <c r="B64" s="22"/>
      <c r="C64" s="22"/>
      <c r="D64" s="11" t="s">
        <v>9</v>
      </c>
      <c r="E64" s="43" t="str">
        <f>Eingabe!C6</f>
        <v>Gabi Krausler</v>
      </c>
      <c r="F64" s="81"/>
      <c r="G64" s="82"/>
      <c r="H64" s="17"/>
      <c r="I64" s="5"/>
      <c r="J64" s="5">
        <f t="shared" si="8"/>
        <v>0</v>
      </c>
      <c r="K64" s="121"/>
      <c r="L64" s="5">
        <f aca="true" t="shared" si="9" ref="L64:L110">SUM(K64/10)</f>
        <v>0</v>
      </c>
      <c r="M64" s="135">
        <f>Eingabe!T6</f>
        <v>0</v>
      </c>
      <c r="N64" s="127">
        <f aca="true" t="shared" si="10" ref="N64:N110">$K$62-K64</f>
        <v>0</v>
      </c>
      <c r="O64" s="128">
        <f aca="true" t="shared" si="11" ref="O64:O111">SUM(K63-K64)</f>
        <v>0</v>
      </c>
      <c r="P64" s="22"/>
      <c r="Q64" s="22"/>
      <c r="T64" s="30"/>
      <c r="U64" s="31"/>
      <c r="V64" s="31"/>
      <c r="W64" s="31"/>
      <c r="X64" s="30"/>
      <c r="Y64" s="30"/>
      <c r="Z64" s="31"/>
      <c r="AA64" s="30"/>
    </row>
    <row r="65" spans="2:27" ht="26.25" customHeight="1">
      <c r="B65" s="22"/>
      <c r="C65" s="22"/>
      <c r="D65" s="8" t="s">
        <v>10</v>
      </c>
      <c r="E65" s="43" t="str">
        <f>Eingabe!C7</f>
        <v>Walter Lemböck </v>
      </c>
      <c r="F65" s="81"/>
      <c r="G65" s="82"/>
      <c r="H65" s="17"/>
      <c r="I65" s="5"/>
      <c r="J65" s="5">
        <f t="shared" si="8"/>
        <v>0</v>
      </c>
      <c r="K65" s="121"/>
      <c r="L65" s="5">
        <f t="shared" si="9"/>
        <v>0</v>
      </c>
      <c r="M65" s="135">
        <f>Eingabe!T7</f>
        <v>0</v>
      </c>
      <c r="N65" s="121">
        <f t="shared" si="10"/>
        <v>0</v>
      </c>
      <c r="O65" s="130">
        <f t="shared" si="11"/>
        <v>0</v>
      </c>
      <c r="P65" s="22"/>
      <c r="Q65" s="22"/>
      <c r="T65" s="30"/>
      <c r="U65" s="31"/>
      <c r="V65" s="31"/>
      <c r="W65" s="31"/>
      <c r="X65" s="30"/>
      <c r="Y65" s="30"/>
      <c r="Z65" s="31"/>
      <c r="AA65" s="30"/>
    </row>
    <row r="66" spans="2:27" ht="26.25" customHeight="1">
      <c r="B66" s="22"/>
      <c r="C66" s="22"/>
      <c r="D66" s="8" t="s">
        <v>11</v>
      </c>
      <c r="E66" s="43" t="str">
        <f>Eingabe!C8</f>
        <v>Thomas Gebhardt</v>
      </c>
      <c r="F66" s="81"/>
      <c r="G66" s="82"/>
      <c r="H66" s="17"/>
      <c r="I66" s="5"/>
      <c r="J66" s="5">
        <f t="shared" si="8"/>
        <v>0</v>
      </c>
      <c r="K66" s="121"/>
      <c r="L66" s="5">
        <f t="shared" si="9"/>
        <v>0</v>
      </c>
      <c r="M66" s="135">
        <f>Eingabe!T8</f>
        <v>0</v>
      </c>
      <c r="N66" s="121">
        <f t="shared" si="10"/>
        <v>0</v>
      </c>
      <c r="O66" s="130">
        <f t="shared" si="11"/>
        <v>0</v>
      </c>
      <c r="P66" s="22"/>
      <c r="Q66" s="22"/>
      <c r="T66" s="30"/>
      <c r="U66" s="31"/>
      <c r="V66" s="31"/>
      <c r="W66" s="31"/>
      <c r="X66" s="30"/>
      <c r="Y66" s="30"/>
      <c r="Z66" s="31"/>
      <c r="AA66" s="30"/>
    </row>
    <row r="67" spans="2:27" ht="26.25" customHeight="1">
      <c r="B67" s="22"/>
      <c r="C67" s="22"/>
      <c r="D67" s="8" t="s">
        <v>12</v>
      </c>
      <c r="E67" s="43" t="str">
        <f>Eingabe!C9</f>
        <v>Kurt Reznicek</v>
      </c>
      <c r="F67" s="81"/>
      <c r="G67" s="82"/>
      <c r="H67" s="17"/>
      <c r="I67" s="5"/>
      <c r="J67" s="5">
        <f t="shared" si="8"/>
        <v>0</v>
      </c>
      <c r="K67" s="121"/>
      <c r="L67" s="5">
        <f t="shared" si="9"/>
        <v>0</v>
      </c>
      <c r="M67" s="135">
        <f>Eingabe!T9</f>
        <v>0</v>
      </c>
      <c r="N67" s="121">
        <f t="shared" si="10"/>
        <v>0</v>
      </c>
      <c r="O67" s="130">
        <f t="shared" si="11"/>
        <v>0</v>
      </c>
      <c r="P67" s="22"/>
      <c r="Q67" s="22"/>
      <c r="T67" s="30"/>
      <c r="U67" s="31"/>
      <c r="V67" s="31"/>
      <c r="W67" s="31"/>
      <c r="X67" s="30"/>
      <c r="Y67" s="30"/>
      <c r="Z67" s="31"/>
      <c r="AA67" s="30"/>
    </row>
    <row r="68" spans="2:27" ht="26.25" customHeight="1">
      <c r="B68" s="22"/>
      <c r="C68" s="22"/>
      <c r="D68" s="8" t="s">
        <v>13</v>
      </c>
      <c r="E68" s="43" t="str">
        <f>Eingabe!C10</f>
        <v>Rene Mötz</v>
      </c>
      <c r="F68" s="81"/>
      <c r="G68" s="82"/>
      <c r="H68" s="17"/>
      <c r="I68" s="5"/>
      <c r="J68" s="5">
        <f t="shared" si="8"/>
        <v>0</v>
      </c>
      <c r="K68" s="121"/>
      <c r="L68" s="5">
        <f t="shared" si="9"/>
        <v>0</v>
      </c>
      <c r="M68" s="135">
        <f>Eingabe!T10</f>
        <v>0</v>
      </c>
      <c r="N68" s="121">
        <f t="shared" si="10"/>
        <v>0</v>
      </c>
      <c r="O68" s="130">
        <f t="shared" si="11"/>
        <v>0</v>
      </c>
      <c r="P68" s="22"/>
      <c r="Q68" s="22"/>
      <c r="T68" s="30"/>
      <c r="U68" s="31"/>
      <c r="V68" s="31"/>
      <c r="W68" s="31"/>
      <c r="X68" s="30"/>
      <c r="Y68" s="30"/>
      <c r="Z68" s="31"/>
      <c r="AA68" s="30"/>
    </row>
    <row r="69" spans="2:27" ht="26.25" customHeight="1">
      <c r="B69" s="22"/>
      <c r="C69" s="22"/>
      <c r="D69" s="8" t="s">
        <v>14</v>
      </c>
      <c r="E69" s="43" t="str">
        <f>Eingabe!C11</f>
        <v>Peter Siding </v>
      </c>
      <c r="F69" s="81"/>
      <c r="G69" s="82"/>
      <c r="H69" s="17"/>
      <c r="I69" s="5"/>
      <c r="J69" s="5">
        <f t="shared" si="8"/>
        <v>0</v>
      </c>
      <c r="K69" s="121"/>
      <c r="L69" s="5">
        <f t="shared" si="9"/>
        <v>0</v>
      </c>
      <c r="M69" s="135">
        <f>Eingabe!T11</f>
        <v>0</v>
      </c>
      <c r="N69" s="121">
        <f t="shared" si="10"/>
        <v>0</v>
      </c>
      <c r="O69" s="130">
        <f t="shared" si="11"/>
        <v>0</v>
      </c>
      <c r="P69" s="22"/>
      <c r="Q69" s="22"/>
      <c r="T69" s="30"/>
      <c r="U69" s="31"/>
      <c r="V69" s="31"/>
      <c r="W69" s="31"/>
      <c r="X69" s="30"/>
      <c r="Y69" s="30"/>
      <c r="Z69" s="31"/>
      <c r="AA69" s="30"/>
    </row>
    <row r="70" spans="2:27" ht="26.25" customHeight="1">
      <c r="B70" s="22"/>
      <c r="C70" s="22"/>
      <c r="D70" s="8" t="s">
        <v>15</v>
      </c>
      <c r="E70" s="43" t="str">
        <f>Eingabe!C12</f>
        <v>Herbert Drkac</v>
      </c>
      <c r="F70" s="81"/>
      <c r="G70" s="82"/>
      <c r="H70" s="17"/>
      <c r="I70" s="5"/>
      <c r="J70" s="5">
        <f t="shared" si="8"/>
        <v>0</v>
      </c>
      <c r="K70" s="121"/>
      <c r="L70" s="5">
        <f t="shared" si="9"/>
        <v>0</v>
      </c>
      <c r="M70" s="135">
        <f>Eingabe!T12</f>
        <v>0</v>
      </c>
      <c r="N70" s="121">
        <f t="shared" si="10"/>
        <v>0</v>
      </c>
      <c r="O70" s="130">
        <f t="shared" si="11"/>
        <v>0</v>
      </c>
      <c r="P70" s="22"/>
      <c r="Q70" s="22"/>
      <c r="T70" s="30"/>
      <c r="U70" s="31"/>
      <c r="V70" s="31"/>
      <c r="W70" s="31"/>
      <c r="X70" s="30"/>
      <c r="Y70" s="30"/>
      <c r="Z70" s="31"/>
      <c r="AA70" s="30"/>
    </row>
    <row r="71" spans="2:27" ht="26.25" customHeight="1">
      <c r="B71" s="22"/>
      <c r="C71" s="22"/>
      <c r="D71" s="8" t="s">
        <v>16</v>
      </c>
      <c r="E71" s="43" t="str">
        <f>Eingabe!C13</f>
        <v>Andreas Vanicek</v>
      </c>
      <c r="F71" s="81"/>
      <c r="G71" s="82"/>
      <c r="H71" s="17"/>
      <c r="I71" s="5"/>
      <c r="J71" s="5">
        <f t="shared" si="8"/>
        <v>0</v>
      </c>
      <c r="K71" s="121"/>
      <c r="L71" s="5">
        <f t="shared" si="9"/>
        <v>0</v>
      </c>
      <c r="M71" s="135">
        <f>Eingabe!T13</f>
        <v>0</v>
      </c>
      <c r="N71" s="121">
        <f t="shared" si="10"/>
        <v>0</v>
      </c>
      <c r="O71" s="130">
        <f t="shared" si="11"/>
        <v>0</v>
      </c>
      <c r="P71" s="22"/>
      <c r="Q71" s="22"/>
      <c r="T71" s="30"/>
      <c r="U71" s="31"/>
      <c r="V71" s="31"/>
      <c r="W71" s="31"/>
      <c r="X71" s="30"/>
      <c r="Y71" s="30"/>
      <c r="Z71" s="31"/>
      <c r="AA71" s="30"/>
    </row>
    <row r="72" spans="2:27" ht="26.25" customHeight="1">
      <c r="B72" s="22"/>
      <c r="C72" s="22"/>
      <c r="D72" s="8" t="s">
        <v>17</v>
      </c>
      <c r="E72" s="43" t="str">
        <f>Eingabe!C14</f>
        <v>Thomas Sanda</v>
      </c>
      <c r="F72" s="81"/>
      <c r="G72" s="82"/>
      <c r="H72" s="17"/>
      <c r="I72" s="5"/>
      <c r="J72" s="5">
        <f t="shared" si="8"/>
        <v>0</v>
      </c>
      <c r="K72" s="121"/>
      <c r="L72" s="5">
        <f t="shared" si="9"/>
        <v>0</v>
      </c>
      <c r="M72" s="135">
        <f>Eingabe!T14</f>
        <v>0</v>
      </c>
      <c r="N72" s="121">
        <f t="shared" si="10"/>
        <v>0</v>
      </c>
      <c r="O72" s="130">
        <f t="shared" si="11"/>
        <v>0</v>
      </c>
      <c r="P72" s="22"/>
      <c r="Q72" s="22"/>
      <c r="T72" s="30"/>
      <c r="U72" s="31"/>
      <c r="V72" s="31"/>
      <c r="W72" s="31"/>
      <c r="X72" s="30"/>
      <c r="Y72" s="30"/>
      <c r="Z72" s="31"/>
      <c r="AA72" s="30"/>
    </row>
    <row r="73" spans="2:27" ht="26.25" customHeight="1">
      <c r="B73" s="22"/>
      <c r="C73" s="22"/>
      <c r="D73" s="8" t="s">
        <v>18</v>
      </c>
      <c r="E73" s="43" t="str">
        <f>Eingabe!C15</f>
        <v>Rudolf Muhr</v>
      </c>
      <c r="F73" s="81"/>
      <c r="G73" s="82"/>
      <c r="H73" s="17"/>
      <c r="I73" s="5"/>
      <c r="J73" s="5">
        <f t="shared" si="8"/>
        <v>0</v>
      </c>
      <c r="K73" s="121"/>
      <c r="L73" s="5">
        <f t="shared" si="9"/>
        <v>0</v>
      </c>
      <c r="M73" s="135">
        <f>Eingabe!T15</f>
        <v>0</v>
      </c>
      <c r="N73" s="121">
        <f t="shared" si="10"/>
        <v>0</v>
      </c>
      <c r="O73" s="130">
        <f t="shared" si="11"/>
        <v>0</v>
      </c>
      <c r="P73" s="22"/>
      <c r="Q73" s="22"/>
      <c r="T73" s="30"/>
      <c r="U73" s="31"/>
      <c r="V73" s="31"/>
      <c r="W73" s="31"/>
      <c r="X73" s="30"/>
      <c r="Y73" s="30"/>
      <c r="Z73" s="31"/>
      <c r="AA73" s="30"/>
    </row>
    <row r="74" spans="2:27" ht="26.25" customHeight="1">
      <c r="B74" s="22"/>
      <c r="C74" s="22"/>
      <c r="D74" s="8" t="s">
        <v>19</v>
      </c>
      <c r="E74" s="43" t="str">
        <f>Eingabe!C16</f>
        <v>Thomas Nowak </v>
      </c>
      <c r="F74" s="81"/>
      <c r="G74" s="82"/>
      <c r="H74" s="17"/>
      <c r="I74" s="5"/>
      <c r="J74" s="5">
        <f t="shared" si="8"/>
        <v>0</v>
      </c>
      <c r="K74" s="121"/>
      <c r="L74" s="5">
        <f t="shared" si="9"/>
        <v>0</v>
      </c>
      <c r="M74" s="135">
        <f>Eingabe!T16</f>
        <v>0</v>
      </c>
      <c r="N74" s="121">
        <f t="shared" si="10"/>
        <v>0</v>
      </c>
      <c r="O74" s="130">
        <f t="shared" si="11"/>
        <v>0</v>
      </c>
      <c r="P74" s="22"/>
      <c r="Q74" s="22"/>
      <c r="T74" s="30"/>
      <c r="U74" s="31"/>
      <c r="V74" s="31"/>
      <c r="W74" s="31"/>
      <c r="X74" s="30"/>
      <c r="Y74" s="30"/>
      <c r="Z74" s="31"/>
      <c r="AA74" s="30"/>
    </row>
    <row r="75" spans="2:27" ht="26.25" customHeight="1">
      <c r="B75" s="22"/>
      <c r="C75" s="22"/>
      <c r="D75" s="8" t="s">
        <v>20</v>
      </c>
      <c r="E75" s="43" t="str">
        <f>Eingabe!C17</f>
        <v>Franz Wessely</v>
      </c>
      <c r="F75" s="81"/>
      <c r="G75" s="82"/>
      <c r="H75" s="17"/>
      <c r="I75" s="5"/>
      <c r="J75" s="5">
        <f t="shared" si="8"/>
        <v>0</v>
      </c>
      <c r="K75" s="121"/>
      <c r="L75" s="5">
        <f t="shared" si="9"/>
        <v>0</v>
      </c>
      <c r="M75" s="135">
        <f>Eingabe!T17</f>
        <v>0</v>
      </c>
      <c r="N75" s="121">
        <f t="shared" si="10"/>
        <v>0</v>
      </c>
      <c r="O75" s="130">
        <f t="shared" si="11"/>
        <v>0</v>
      </c>
      <c r="P75" s="22"/>
      <c r="Q75" s="22"/>
      <c r="T75" s="30"/>
      <c r="U75" s="31"/>
      <c r="V75" s="31"/>
      <c r="W75" s="31"/>
      <c r="X75" s="30"/>
      <c r="Y75" s="30"/>
      <c r="Z75" s="31"/>
      <c r="AA75" s="30"/>
    </row>
    <row r="76" spans="2:27" ht="26.25" customHeight="1">
      <c r="B76" s="22"/>
      <c r="C76" s="22"/>
      <c r="D76" s="8" t="s">
        <v>21</v>
      </c>
      <c r="E76" s="43" t="str">
        <f>Eingabe!C18</f>
        <v>Roland Dobritzhofer</v>
      </c>
      <c r="F76" s="81"/>
      <c r="G76" s="82"/>
      <c r="H76" s="17"/>
      <c r="I76" s="5"/>
      <c r="J76" s="5">
        <f t="shared" si="8"/>
        <v>0</v>
      </c>
      <c r="K76" s="121"/>
      <c r="L76" s="5">
        <f t="shared" si="9"/>
        <v>0</v>
      </c>
      <c r="M76" s="135">
        <f>Eingabe!T18</f>
        <v>0</v>
      </c>
      <c r="N76" s="121">
        <f t="shared" si="10"/>
        <v>0</v>
      </c>
      <c r="O76" s="130">
        <f t="shared" si="11"/>
        <v>0</v>
      </c>
      <c r="P76" s="22"/>
      <c r="Q76" s="22"/>
      <c r="T76" s="30"/>
      <c r="U76" s="31"/>
      <c r="V76" s="31"/>
      <c r="W76" s="31"/>
      <c r="X76" s="30"/>
      <c r="Y76" s="30"/>
      <c r="Z76" s="31"/>
      <c r="AA76" s="30"/>
    </row>
    <row r="77" spans="2:27" ht="26.25" customHeight="1">
      <c r="B77" s="22"/>
      <c r="C77" s="22"/>
      <c r="D77" s="8" t="s">
        <v>22</v>
      </c>
      <c r="E77" s="43">
        <f>Eingabe!C19</f>
        <v>16</v>
      </c>
      <c r="F77" s="81"/>
      <c r="G77" s="82"/>
      <c r="H77" s="17"/>
      <c r="I77" s="5"/>
      <c r="J77" s="5">
        <f t="shared" si="8"/>
        <v>0</v>
      </c>
      <c r="K77" s="121"/>
      <c r="L77" s="5">
        <f t="shared" si="9"/>
        <v>0</v>
      </c>
      <c r="M77" s="135">
        <f>Eingabe!T19</f>
        <v>0</v>
      </c>
      <c r="N77" s="121">
        <f t="shared" si="10"/>
        <v>0</v>
      </c>
      <c r="O77" s="130">
        <f t="shared" si="11"/>
        <v>0</v>
      </c>
      <c r="P77" s="22"/>
      <c r="Q77" s="22"/>
      <c r="T77" s="30"/>
      <c r="U77" s="31"/>
      <c r="V77" s="31"/>
      <c r="W77" s="31"/>
      <c r="X77" s="30"/>
      <c r="Y77" s="30"/>
      <c r="Z77" s="31"/>
      <c r="AA77" s="30"/>
    </row>
    <row r="78" spans="2:27" ht="26.25" customHeight="1">
      <c r="B78" s="22"/>
      <c r="C78" s="22"/>
      <c r="D78" s="8" t="s">
        <v>23</v>
      </c>
      <c r="E78" s="43">
        <f>Eingabe!C20</f>
        <v>17</v>
      </c>
      <c r="F78" s="81"/>
      <c r="G78" s="82"/>
      <c r="H78" s="17"/>
      <c r="I78" s="5"/>
      <c r="J78" s="5">
        <f t="shared" si="8"/>
        <v>0</v>
      </c>
      <c r="K78" s="121"/>
      <c r="L78" s="5">
        <f t="shared" si="9"/>
        <v>0</v>
      </c>
      <c r="M78" s="135">
        <f>Eingabe!T20</f>
        <v>0</v>
      </c>
      <c r="N78" s="121">
        <f t="shared" si="10"/>
        <v>0</v>
      </c>
      <c r="O78" s="130">
        <f t="shared" si="11"/>
        <v>0</v>
      </c>
      <c r="P78" s="22"/>
      <c r="Q78" s="22"/>
      <c r="T78" s="30"/>
      <c r="U78" s="31"/>
      <c r="V78" s="31"/>
      <c r="W78" s="31"/>
      <c r="X78" s="30"/>
      <c r="Y78" s="30"/>
      <c r="Z78" s="31"/>
      <c r="AA78" s="30"/>
    </row>
    <row r="79" spans="2:27" ht="26.25" customHeight="1">
      <c r="B79" s="22"/>
      <c r="C79" s="22"/>
      <c r="D79" s="8" t="s">
        <v>24</v>
      </c>
      <c r="E79" s="43">
        <f>Eingabe!C21</f>
        <v>18</v>
      </c>
      <c r="F79" s="81"/>
      <c r="G79" s="82"/>
      <c r="H79" s="17"/>
      <c r="I79" s="5"/>
      <c r="J79" s="5">
        <f t="shared" si="8"/>
        <v>0</v>
      </c>
      <c r="K79" s="121"/>
      <c r="L79" s="5">
        <f t="shared" si="9"/>
        <v>0</v>
      </c>
      <c r="M79" s="135">
        <f>Eingabe!T21</f>
        <v>0</v>
      </c>
      <c r="N79" s="121">
        <f t="shared" si="10"/>
        <v>0</v>
      </c>
      <c r="O79" s="130">
        <f t="shared" si="11"/>
        <v>0</v>
      </c>
      <c r="P79" s="22"/>
      <c r="Q79" s="22"/>
      <c r="T79" s="30"/>
      <c r="U79" s="31"/>
      <c r="V79" s="31"/>
      <c r="W79" s="31"/>
      <c r="X79" s="30"/>
      <c r="Y79" s="30"/>
      <c r="Z79" s="31"/>
      <c r="AA79" s="30"/>
    </row>
    <row r="80" spans="2:27" ht="26.25" customHeight="1">
      <c r="B80" s="22"/>
      <c r="C80" s="22"/>
      <c r="D80" s="8" t="s">
        <v>25</v>
      </c>
      <c r="E80" s="43">
        <f>Eingabe!C22</f>
        <v>19</v>
      </c>
      <c r="F80" s="81"/>
      <c r="G80" s="82"/>
      <c r="H80" s="17"/>
      <c r="I80" s="5"/>
      <c r="J80" s="5">
        <f t="shared" si="8"/>
        <v>0</v>
      </c>
      <c r="K80" s="121"/>
      <c r="L80" s="5">
        <f t="shared" si="9"/>
        <v>0</v>
      </c>
      <c r="M80" s="135">
        <f>Eingabe!T22</f>
        <v>0</v>
      </c>
      <c r="N80" s="121">
        <f t="shared" si="10"/>
        <v>0</v>
      </c>
      <c r="O80" s="130">
        <f t="shared" si="11"/>
        <v>0</v>
      </c>
      <c r="P80" s="22"/>
      <c r="Q80" s="22"/>
      <c r="T80" s="30"/>
      <c r="U80" s="31"/>
      <c r="V80" s="31"/>
      <c r="W80" s="31"/>
      <c r="X80" s="30"/>
      <c r="Y80" s="30"/>
      <c r="Z80" s="31"/>
      <c r="AA80" s="30"/>
    </row>
    <row r="81" spans="2:27" ht="26.25" customHeight="1">
      <c r="B81" s="22"/>
      <c r="C81" s="22"/>
      <c r="D81" s="8" t="s">
        <v>26</v>
      </c>
      <c r="E81" s="43">
        <f>Eingabe!C23</f>
        <v>20</v>
      </c>
      <c r="F81" s="81"/>
      <c r="G81" s="82"/>
      <c r="H81" s="17"/>
      <c r="I81" s="5"/>
      <c r="J81" s="5">
        <f t="shared" si="8"/>
        <v>0</v>
      </c>
      <c r="K81" s="121"/>
      <c r="L81" s="5">
        <f t="shared" si="9"/>
        <v>0</v>
      </c>
      <c r="M81" s="135">
        <f>Eingabe!T23</f>
        <v>0</v>
      </c>
      <c r="N81" s="121">
        <f t="shared" si="10"/>
        <v>0</v>
      </c>
      <c r="O81" s="130">
        <f t="shared" si="11"/>
        <v>0</v>
      </c>
      <c r="P81" s="22"/>
      <c r="Q81" s="22"/>
      <c r="T81" s="30"/>
      <c r="U81" s="31"/>
      <c r="V81" s="31"/>
      <c r="W81" s="31"/>
      <c r="X81" s="30"/>
      <c r="Y81" s="30"/>
      <c r="Z81" s="31"/>
      <c r="AA81" s="30"/>
    </row>
    <row r="82" spans="2:27" ht="26.25" customHeight="1">
      <c r="B82" s="22"/>
      <c r="C82" s="22"/>
      <c r="D82" s="8" t="s">
        <v>27</v>
      </c>
      <c r="E82" s="43">
        <f>Eingabe!C24</f>
        <v>21</v>
      </c>
      <c r="F82" s="81"/>
      <c r="G82" s="82"/>
      <c r="H82" s="17"/>
      <c r="I82" s="5"/>
      <c r="J82" s="5">
        <f t="shared" si="8"/>
        <v>0</v>
      </c>
      <c r="K82" s="121"/>
      <c r="L82" s="5">
        <f t="shared" si="9"/>
        <v>0</v>
      </c>
      <c r="M82" s="135">
        <f>Eingabe!T24</f>
        <v>0</v>
      </c>
      <c r="N82" s="121">
        <f t="shared" si="10"/>
        <v>0</v>
      </c>
      <c r="O82" s="130">
        <f t="shared" si="11"/>
        <v>0</v>
      </c>
      <c r="P82" s="22"/>
      <c r="Q82" s="22"/>
      <c r="T82" s="30"/>
      <c r="U82" s="31"/>
      <c r="V82" s="31"/>
      <c r="W82" s="31"/>
      <c r="X82" s="30"/>
      <c r="Y82" s="30"/>
      <c r="Z82" s="31"/>
      <c r="AA82" s="30"/>
    </row>
    <row r="83" spans="2:27" ht="26.25" customHeight="1">
      <c r="B83" s="22"/>
      <c r="C83" s="22"/>
      <c r="D83" s="8" t="s">
        <v>28</v>
      </c>
      <c r="E83" s="43">
        <f>Eingabe!C25</f>
        <v>22</v>
      </c>
      <c r="F83" s="81"/>
      <c r="G83" s="82"/>
      <c r="H83" s="17"/>
      <c r="I83" s="5"/>
      <c r="J83" s="5">
        <f t="shared" si="8"/>
        <v>0</v>
      </c>
      <c r="K83" s="121"/>
      <c r="L83" s="5">
        <f t="shared" si="9"/>
        <v>0</v>
      </c>
      <c r="M83" s="135">
        <f>Eingabe!T25</f>
        <v>0</v>
      </c>
      <c r="N83" s="121">
        <f t="shared" si="10"/>
        <v>0</v>
      </c>
      <c r="O83" s="130">
        <f t="shared" si="11"/>
        <v>0</v>
      </c>
      <c r="P83" s="22"/>
      <c r="Q83" s="22"/>
      <c r="T83" s="30"/>
      <c r="U83" s="31"/>
      <c r="V83" s="31"/>
      <c r="W83" s="31"/>
      <c r="X83" s="30"/>
      <c r="Y83" s="30"/>
      <c r="Z83" s="31"/>
      <c r="AA83" s="30"/>
    </row>
    <row r="84" spans="2:27" ht="26.25" customHeight="1">
      <c r="B84" s="22"/>
      <c r="C84" s="22"/>
      <c r="D84" s="8" t="s">
        <v>29</v>
      </c>
      <c r="E84" s="43">
        <f>Eingabe!C26</f>
        <v>23</v>
      </c>
      <c r="F84" s="81"/>
      <c r="G84" s="82"/>
      <c r="H84" s="17"/>
      <c r="I84" s="5"/>
      <c r="J84" s="5">
        <f t="shared" si="8"/>
        <v>0</v>
      </c>
      <c r="K84" s="121"/>
      <c r="L84" s="5">
        <f t="shared" si="9"/>
        <v>0</v>
      </c>
      <c r="M84" s="135">
        <f>Eingabe!T26</f>
        <v>0</v>
      </c>
      <c r="N84" s="121">
        <f t="shared" si="10"/>
        <v>0</v>
      </c>
      <c r="O84" s="130">
        <f t="shared" si="11"/>
        <v>0</v>
      </c>
      <c r="P84" s="22"/>
      <c r="Q84" s="22"/>
      <c r="T84" s="30"/>
      <c r="U84" s="31"/>
      <c r="V84" s="31"/>
      <c r="W84" s="31"/>
      <c r="X84" s="30"/>
      <c r="Y84" s="30"/>
      <c r="Z84" s="31"/>
      <c r="AA84" s="30"/>
    </row>
    <row r="85" spans="2:27" ht="26.25" customHeight="1">
      <c r="B85" s="22"/>
      <c r="C85" s="22"/>
      <c r="D85" s="8" t="s">
        <v>30</v>
      </c>
      <c r="E85" s="43">
        <f>Eingabe!C27</f>
        <v>24</v>
      </c>
      <c r="F85" s="81"/>
      <c r="G85" s="82"/>
      <c r="H85" s="17"/>
      <c r="I85" s="5"/>
      <c r="J85" s="5">
        <f t="shared" si="8"/>
        <v>0</v>
      </c>
      <c r="K85" s="121"/>
      <c r="L85" s="5">
        <f t="shared" si="9"/>
        <v>0</v>
      </c>
      <c r="M85" s="135">
        <f>Eingabe!T27</f>
        <v>0</v>
      </c>
      <c r="N85" s="121">
        <f t="shared" si="10"/>
        <v>0</v>
      </c>
      <c r="O85" s="130">
        <f t="shared" si="11"/>
        <v>0</v>
      </c>
      <c r="P85" s="22"/>
      <c r="Q85" s="22"/>
      <c r="T85" s="30"/>
      <c r="U85" s="31"/>
      <c r="V85" s="31"/>
      <c r="W85" s="31"/>
      <c r="X85" s="30"/>
      <c r="Y85" s="30"/>
      <c r="Z85" s="31"/>
      <c r="AA85" s="30"/>
    </row>
    <row r="86" spans="2:27" ht="26.25" customHeight="1">
      <c r="B86" s="22"/>
      <c r="C86" s="22"/>
      <c r="D86" s="8" t="s">
        <v>31</v>
      </c>
      <c r="E86" s="43">
        <f>Eingabe!C28</f>
        <v>25</v>
      </c>
      <c r="F86" s="81"/>
      <c r="G86" s="82"/>
      <c r="H86" s="17"/>
      <c r="I86" s="5"/>
      <c r="J86" s="5">
        <f t="shared" si="8"/>
        <v>0</v>
      </c>
      <c r="K86" s="121"/>
      <c r="L86" s="5">
        <f t="shared" si="9"/>
        <v>0</v>
      </c>
      <c r="M86" s="135">
        <f>Eingabe!T28</f>
        <v>0</v>
      </c>
      <c r="N86" s="121">
        <f t="shared" si="10"/>
        <v>0</v>
      </c>
      <c r="O86" s="130">
        <f t="shared" si="11"/>
        <v>0</v>
      </c>
      <c r="P86" s="22"/>
      <c r="Q86" s="22"/>
      <c r="T86" s="30"/>
      <c r="U86" s="31"/>
      <c r="V86" s="31"/>
      <c r="W86" s="31"/>
      <c r="X86" s="30"/>
      <c r="Y86" s="30"/>
      <c r="Z86" s="31"/>
      <c r="AA86" s="30"/>
    </row>
    <row r="87" spans="2:27" ht="26.25" customHeight="1">
      <c r="B87" s="22"/>
      <c r="C87" s="22"/>
      <c r="D87" s="8" t="s">
        <v>32</v>
      </c>
      <c r="E87" s="43">
        <f>Eingabe!C29</f>
        <v>26</v>
      </c>
      <c r="F87" s="81"/>
      <c r="G87" s="82"/>
      <c r="H87" s="17"/>
      <c r="I87" s="5"/>
      <c r="J87" s="5">
        <f t="shared" si="8"/>
        <v>0</v>
      </c>
      <c r="K87" s="121"/>
      <c r="L87" s="5">
        <f t="shared" si="9"/>
        <v>0</v>
      </c>
      <c r="M87" s="135">
        <f>Eingabe!T29</f>
        <v>0</v>
      </c>
      <c r="N87" s="121">
        <f t="shared" si="10"/>
        <v>0</v>
      </c>
      <c r="O87" s="130">
        <f t="shared" si="11"/>
        <v>0</v>
      </c>
      <c r="P87" s="22"/>
      <c r="Q87" s="22"/>
      <c r="T87" s="30"/>
      <c r="U87" s="31"/>
      <c r="V87" s="31"/>
      <c r="W87" s="31"/>
      <c r="X87" s="30"/>
      <c r="Y87" s="30"/>
      <c r="Z87" s="31"/>
      <c r="AA87" s="30"/>
    </row>
    <row r="88" spans="2:27" ht="26.25" customHeight="1">
      <c r="B88" s="22"/>
      <c r="C88" s="22"/>
      <c r="D88" s="8" t="s">
        <v>33</v>
      </c>
      <c r="E88" s="43">
        <f>Eingabe!C30</f>
        <v>27</v>
      </c>
      <c r="F88" s="81"/>
      <c r="G88" s="82"/>
      <c r="H88" s="17"/>
      <c r="I88" s="5"/>
      <c r="J88" s="5">
        <f t="shared" si="8"/>
        <v>0</v>
      </c>
      <c r="K88" s="121"/>
      <c r="L88" s="5">
        <f t="shared" si="9"/>
        <v>0</v>
      </c>
      <c r="M88" s="135">
        <f>Eingabe!T30</f>
        <v>0</v>
      </c>
      <c r="N88" s="121">
        <f t="shared" si="10"/>
        <v>0</v>
      </c>
      <c r="O88" s="130">
        <f t="shared" si="11"/>
        <v>0</v>
      </c>
      <c r="P88" s="22"/>
      <c r="Q88" s="22"/>
      <c r="T88" s="30"/>
      <c r="U88" s="31"/>
      <c r="V88" s="31"/>
      <c r="W88" s="31"/>
      <c r="X88" s="30"/>
      <c r="Y88" s="30"/>
      <c r="Z88" s="31"/>
      <c r="AA88" s="30"/>
    </row>
    <row r="89" spans="2:27" ht="26.25" customHeight="1">
      <c r="B89" s="22"/>
      <c r="C89" s="22"/>
      <c r="D89" s="8" t="s">
        <v>34</v>
      </c>
      <c r="E89" s="43">
        <f>Eingabe!C31</f>
        <v>28</v>
      </c>
      <c r="F89" s="81"/>
      <c r="G89" s="82"/>
      <c r="H89" s="17"/>
      <c r="I89" s="5"/>
      <c r="J89" s="5">
        <f t="shared" si="8"/>
        <v>0</v>
      </c>
      <c r="K89" s="121"/>
      <c r="L89" s="5">
        <f t="shared" si="9"/>
        <v>0</v>
      </c>
      <c r="M89" s="135">
        <f>Eingabe!T31</f>
        <v>0</v>
      </c>
      <c r="N89" s="121">
        <f t="shared" si="10"/>
        <v>0</v>
      </c>
      <c r="O89" s="130">
        <f t="shared" si="11"/>
        <v>0</v>
      </c>
      <c r="P89" s="22"/>
      <c r="Q89" s="22"/>
      <c r="T89" s="30"/>
      <c r="U89" s="31"/>
      <c r="V89" s="31"/>
      <c r="W89" s="31"/>
      <c r="X89" s="30"/>
      <c r="Y89" s="30"/>
      <c r="Z89" s="31"/>
      <c r="AA89" s="30"/>
    </row>
    <row r="90" spans="2:27" ht="26.25" customHeight="1">
      <c r="B90" s="22"/>
      <c r="C90" s="22"/>
      <c r="D90" s="8" t="s">
        <v>35</v>
      </c>
      <c r="E90" s="43">
        <f>Eingabe!C32</f>
        <v>29</v>
      </c>
      <c r="F90" s="81"/>
      <c r="G90" s="82"/>
      <c r="H90" s="17"/>
      <c r="I90" s="5"/>
      <c r="J90" s="5">
        <f t="shared" si="8"/>
        <v>0</v>
      </c>
      <c r="K90" s="121"/>
      <c r="L90" s="5">
        <f t="shared" si="9"/>
        <v>0</v>
      </c>
      <c r="M90" s="135">
        <f>Eingabe!T32</f>
        <v>0</v>
      </c>
      <c r="N90" s="121">
        <f t="shared" si="10"/>
        <v>0</v>
      </c>
      <c r="O90" s="130">
        <f t="shared" si="11"/>
        <v>0</v>
      </c>
      <c r="P90" s="22"/>
      <c r="Q90" s="22"/>
      <c r="T90" s="30"/>
      <c r="U90" s="31"/>
      <c r="V90" s="31"/>
      <c r="W90" s="31"/>
      <c r="X90" s="30"/>
      <c r="Y90" s="30"/>
      <c r="Z90" s="31"/>
      <c r="AA90" s="30"/>
    </row>
    <row r="91" spans="2:27" ht="26.25" customHeight="1">
      <c r="B91" s="22"/>
      <c r="C91" s="22"/>
      <c r="D91" s="8" t="s">
        <v>36</v>
      </c>
      <c r="E91" s="43">
        <f>Eingabe!C33</f>
        <v>30</v>
      </c>
      <c r="F91" s="81"/>
      <c r="G91" s="82"/>
      <c r="H91" s="17"/>
      <c r="I91" s="5"/>
      <c r="J91" s="5">
        <f t="shared" si="8"/>
        <v>0</v>
      </c>
      <c r="K91" s="121"/>
      <c r="L91" s="5">
        <f t="shared" si="9"/>
        <v>0</v>
      </c>
      <c r="M91" s="135">
        <f>Eingabe!T33</f>
        <v>0</v>
      </c>
      <c r="N91" s="121">
        <f t="shared" si="10"/>
        <v>0</v>
      </c>
      <c r="O91" s="130">
        <f t="shared" si="11"/>
        <v>0</v>
      </c>
      <c r="P91" s="22"/>
      <c r="Q91" s="22"/>
      <c r="T91" s="30"/>
      <c r="U91" s="31"/>
      <c r="V91" s="31"/>
      <c r="W91" s="31"/>
      <c r="X91" s="30"/>
      <c r="Y91" s="30"/>
      <c r="Z91" s="31"/>
      <c r="AA91" s="30"/>
    </row>
    <row r="92" spans="2:27" ht="26.25" customHeight="1">
      <c r="B92" s="22"/>
      <c r="C92" s="22"/>
      <c r="D92" s="8" t="s">
        <v>37</v>
      </c>
      <c r="E92" s="43">
        <f>Eingabe!C34</f>
        <v>31</v>
      </c>
      <c r="F92" s="81"/>
      <c r="G92" s="82"/>
      <c r="H92" s="17"/>
      <c r="I92" s="5"/>
      <c r="J92" s="5">
        <f t="shared" si="8"/>
        <v>0</v>
      </c>
      <c r="K92" s="121"/>
      <c r="L92" s="5">
        <f t="shared" si="9"/>
        <v>0</v>
      </c>
      <c r="M92" s="135">
        <f>Eingabe!T34</f>
        <v>0</v>
      </c>
      <c r="N92" s="121">
        <f t="shared" si="10"/>
        <v>0</v>
      </c>
      <c r="O92" s="130">
        <f t="shared" si="11"/>
        <v>0</v>
      </c>
      <c r="P92" s="22"/>
      <c r="Q92" s="22"/>
      <c r="T92" s="30"/>
      <c r="U92" s="31"/>
      <c r="V92" s="31"/>
      <c r="W92" s="31"/>
      <c r="X92" s="30"/>
      <c r="Y92" s="30"/>
      <c r="Z92" s="31"/>
      <c r="AA92" s="30"/>
    </row>
    <row r="93" spans="2:27" ht="26.25" customHeight="1">
      <c r="B93" s="22"/>
      <c r="C93" s="22"/>
      <c r="D93" s="8" t="s">
        <v>38</v>
      </c>
      <c r="E93" s="43">
        <f>Eingabe!C35</f>
        <v>32</v>
      </c>
      <c r="F93" s="81"/>
      <c r="G93" s="82"/>
      <c r="H93" s="17"/>
      <c r="I93" s="5"/>
      <c r="J93" s="5">
        <f t="shared" si="8"/>
        <v>0</v>
      </c>
      <c r="K93" s="121"/>
      <c r="L93" s="5">
        <f t="shared" si="9"/>
        <v>0</v>
      </c>
      <c r="M93" s="135">
        <f>Eingabe!T35</f>
        <v>0</v>
      </c>
      <c r="N93" s="121">
        <f t="shared" si="10"/>
        <v>0</v>
      </c>
      <c r="O93" s="130">
        <f t="shared" si="11"/>
        <v>0</v>
      </c>
      <c r="P93" s="22"/>
      <c r="Q93" s="22"/>
      <c r="T93" s="30"/>
      <c r="U93" s="31"/>
      <c r="V93" s="31"/>
      <c r="W93" s="31"/>
      <c r="X93" s="30"/>
      <c r="Y93" s="30"/>
      <c r="Z93" s="31"/>
      <c r="AA93" s="30"/>
    </row>
    <row r="94" spans="2:27" ht="26.25" customHeight="1">
      <c r="B94" s="22"/>
      <c r="C94" s="22"/>
      <c r="D94" s="8" t="s">
        <v>39</v>
      </c>
      <c r="E94" s="43">
        <f>Eingabe!C36</f>
        <v>33</v>
      </c>
      <c r="F94" s="81"/>
      <c r="G94" s="82"/>
      <c r="H94" s="17"/>
      <c r="I94" s="5"/>
      <c r="J94" s="5">
        <f aca="true" t="shared" si="12" ref="J94:J111">K94-I94</f>
        <v>0</v>
      </c>
      <c r="K94" s="121"/>
      <c r="L94" s="5">
        <f t="shared" si="9"/>
        <v>0</v>
      </c>
      <c r="M94" s="135">
        <f>Eingabe!T36</f>
        <v>0</v>
      </c>
      <c r="N94" s="121">
        <f t="shared" si="10"/>
        <v>0</v>
      </c>
      <c r="O94" s="130">
        <f t="shared" si="11"/>
        <v>0</v>
      </c>
      <c r="P94" s="22"/>
      <c r="Q94" s="22"/>
      <c r="T94" s="30"/>
      <c r="U94" s="31"/>
      <c r="V94" s="31"/>
      <c r="W94" s="31"/>
      <c r="X94" s="30"/>
      <c r="Y94" s="30"/>
      <c r="Z94" s="31"/>
      <c r="AA94" s="30"/>
    </row>
    <row r="95" spans="2:27" ht="26.25" customHeight="1">
      <c r="B95" s="22"/>
      <c r="C95" s="22"/>
      <c r="D95" s="8" t="s">
        <v>40</v>
      </c>
      <c r="E95" s="43">
        <f>Eingabe!C37</f>
        <v>34</v>
      </c>
      <c r="F95" s="81"/>
      <c r="G95" s="82"/>
      <c r="H95" s="17"/>
      <c r="I95" s="5"/>
      <c r="J95" s="5">
        <f t="shared" si="12"/>
        <v>0</v>
      </c>
      <c r="K95" s="121"/>
      <c r="L95" s="5">
        <f t="shared" si="9"/>
        <v>0</v>
      </c>
      <c r="M95" s="135">
        <f>Eingabe!T37</f>
        <v>0</v>
      </c>
      <c r="N95" s="121">
        <f t="shared" si="10"/>
        <v>0</v>
      </c>
      <c r="O95" s="130">
        <f t="shared" si="11"/>
        <v>0</v>
      </c>
      <c r="P95" s="22"/>
      <c r="Q95" s="22"/>
      <c r="T95" s="30"/>
      <c r="U95" s="31"/>
      <c r="V95" s="31"/>
      <c r="W95" s="31"/>
      <c r="X95" s="30"/>
      <c r="Y95" s="30"/>
      <c r="Z95" s="31"/>
      <c r="AA95" s="30"/>
    </row>
    <row r="96" spans="2:27" ht="26.25" customHeight="1">
      <c r="B96" s="22"/>
      <c r="C96" s="22"/>
      <c r="D96" s="8" t="s">
        <v>41</v>
      </c>
      <c r="E96" s="43">
        <f>Eingabe!C38</f>
        <v>35</v>
      </c>
      <c r="F96" s="81"/>
      <c r="G96" s="82"/>
      <c r="H96" s="17"/>
      <c r="I96" s="5"/>
      <c r="J96" s="5">
        <f t="shared" si="12"/>
        <v>0</v>
      </c>
      <c r="K96" s="121"/>
      <c r="L96" s="5">
        <f t="shared" si="9"/>
        <v>0</v>
      </c>
      <c r="M96" s="135">
        <f>Eingabe!T38</f>
        <v>0</v>
      </c>
      <c r="N96" s="121">
        <f t="shared" si="10"/>
        <v>0</v>
      </c>
      <c r="O96" s="130">
        <f t="shared" si="11"/>
        <v>0</v>
      </c>
      <c r="P96" s="22"/>
      <c r="Q96" s="22"/>
      <c r="T96" s="30"/>
      <c r="U96" s="31"/>
      <c r="V96" s="31"/>
      <c r="W96" s="31"/>
      <c r="X96" s="30"/>
      <c r="Y96" s="30"/>
      <c r="Z96" s="31"/>
      <c r="AA96" s="30"/>
    </row>
    <row r="97" spans="2:27" ht="26.25" customHeight="1">
      <c r="B97" s="22"/>
      <c r="C97" s="22"/>
      <c r="D97" s="8" t="s">
        <v>42</v>
      </c>
      <c r="E97" s="43">
        <f>Eingabe!C39</f>
        <v>36</v>
      </c>
      <c r="F97" s="81"/>
      <c r="G97" s="82"/>
      <c r="H97" s="17"/>
      <c r="I97" s="5"/>
      <c r="J97" s="5">
        <f t="shared" si="12"/>
        <v>0</v>
      </c>
      <c r="K97" s="121"/>
      <c r="L97" s="5">
        <f t="shared" si="9"/>
        <v>0</v>
      </c>
      <c r="M97" s="135">
        <f>Eingabe!T39</f>
        <v>0</v>
      </c>
      <c r="N97" s="121">
        <f t="shared" si="10"/>
        <v>0</v>
      </c>
      <c r="O97" s="130">
        <f t="shared" si="11"/>
        <v>0</v>
      </c>
      <c r="P97" s="22"/>
      <c r="Q97" s="22"/>
      <c r="T97" s="30"/>
      <c r="U97" s="31"/>
      <c r="V97" s="31"/>
      <c r="W97" s="31"/>
      <c r="X97" s="30"/>
      <c r="Y97" s="30"/>
      <c r="Z97" s="31"/>
      <c r="AA97" s="30"/>
    </row>
    <row r="98" spans="2:27" ht="26.25" customHeight="1">
      <c r="B98" s="22"/>
      <c r="C98" s="22"/>
      <c r="D98" s="8" t="s">
        <v>43</v>
      </c>
      <c r="E98" s="43">
        <f>Eingabe!C40</f>
        <v>37</v>
      </c>
      <c r="F98" s="81"/>
      <c r="G98" s="82"/>
      <c r="H98" s="17"/>
      <c r="I98" s="5"/>
      <c r="J98" s="5">
        <f t="shared" si="12"/>
        <v>0</v>
      </c>
      <c r="K98" s="121"/>
      <c r="L98" s="5">
        <f t="shared" si="9"/>
        <v>0</v>
      </c>
      <c r="M98" s="135">
        <f>Eingabe!T40</f>
        <v>0</v>
      </c>
      <c r="N98" s="121">
        <f t="shared" si="10"/>
        <v>0</v>
      </c>
      <c r="O98" s="130">
        <f t="shared" si="11"/>
        <v>0</v>
      </c>
      <c r="P98" s="22"/>
      <c r="Q98" s="22"/>
      <c r="T98" s="30"/>
      <c r="U98" s="31"/>
      <c r="V98" s="31"/>
      <c r="W98" s="31"/>
      <c r="X98" s="30"/>
      <c r="Y98" s="30"/>
      <c r="Z98" s="31"/>
      <c r="AA98" s="30"/>
    </row>
    <row r="99" spans="2:27" ht="26.25" customHeight="1">
      <c r="B99" s="22"/>
      <c r="C99" s="22"/>
      <c r="D99" s="8" t="s">
        <v>44</v>
      </c>
      <c r="E99" s="43">
        <f>Eingabe!C41</f>
        <v>38</v>
      </c>
      <c r="F99" s="81"/>
      <c r="G99" s="82"/>
      <c r="H99" s="17"/>
      <c r="I99" s="5"/>
      <c r="J99" s="5">
        <f t="shared" si="12"/>
        <v>0</v>
      </c>
      <c r="K99" s="121"/>
      <c r="L99" s="5">
        <f t="shared" si="9"/>
        <v>0</v>
      </c>
      <c r="M99" s="135">
        <f>Eingabe!T41</f>
        <v>0</v>
      </c>
      <c r="N99" s="121">
        <f t="shared" si="10"/>
        <v>0</v>
      </c>
      <c r="O99" s="130">
        <f t="shared" si="11"/>
        <v>0</v>
      </c>
      <c r="P99" s="22"/>
      <c r="Q99" s="22"/>
      <c r="T99" s="30"/>
      <c r="U99" s="31"/>
      <c r="V99" s="31"/>
      <c r="W99" s="31"/>
      <c r="X99" s="30"/>
      <c r="Y99" s="30"/>
      <c r="Z99" s="31"/>
      <c r="AA99" s="30"/>
    </row>
    <row r="100" spans="2:27" ht="26.25" customHeight="1">
      <c r="B100" s="22"/>
      <c r="C100" s="22"/>
      <c r="D100" s="8" t="s">
        <v>45</v>
      </c>
      <c r="E100" s="43">
        <f>Eingabe!C42</f>
        <v>39</v>
      </c>
      <c r="F100" s="81"/>
      <c r="G100" s="82"/>
      <c r="H100" s="17"/>
      <c r="I100" s="5"/>
      <c r="J100" s="5">
        <f t="shared" si="12"/>
        <v>0</v>
      </c>
      <c r="K100" s="121"/>
      <c r="L100" s="5">
        <f t="shared" si="9"/>
        <v>0</v>
      </c>
      <c r="M100" s="135">
        <f>Eingabe!T42</f>
        <v>0</v>
      </c>
      <c r="N100" s="121">
        <f t="shared" si="10"/>
        <v>0</v>
      </c>
      <c r="O100" s="130">
        <f t="shared" si="11"/>
        <v>0</v>
      </c>
      <c r="P100" s="22"/>
      <c r="Q100" s="22"/>
      <c r="T100" s="30"/>
      <c r="U100" s="31"/>
      <c r="V100" s="31"/>
      <c r="W100" s="31"/>
      <c r="X100" s="30"/>
      <c r="Y100" s="30"/>
      <c r="Z100" s="31"/>
      <c r="AA100" s="30"/>
    </row>
    <row r="101" spans="2:27" ht="26.25" customHeight="1">
      <c r="B101" s="22"/>
      <c r="C101" s="22"/>
      <c r="D101" s="8" t="s">
        <v>46</v>
      </c>
      <c r="E101" s="43">
        <f>Eingabe!C43</f>
        <v>40</v>
      </c>
      <c r="F101" s="81"/>
      <c r="G101" s="82"/>
      <c r="H101" s="17"/>
      <c r="I101" s="5"/>
      <c r="J101" s="5">
        <f t="shared" si="12"/>
        <v>0</v>
      </c>
      <c r="K101" s="121"/>
      <c r="L101" s="5">
        <f t="shared" si="9"/>
        <v>0</v>
      </c>
      <c r="M101" s="135">
        <f>Eingabe!T43</f>
        <v>0</v>
      </c>
      <c r="N101" s="121">
        <f t="shared" si="10"/>
        <v>0</v>
      </c>
      <c r="O101" s="130">
        <f t="shared" si="11"/>
        <v>0</v>
      </c>
      <c r="P101" s="22"/>
      <c r="Q101" s="22"/>
      <c r="T101" s="30"/>
      <c r="U101" s="31"/>
      <c r="V101" s="31"/>
      <c r="W101" s="31"/>
      <c r="X101" s="30"/>
      <c r="Y101" s="30"/>
      <c r="Z101" s="31"/>
      <c r="AA101" s="30"/>
    </row>
    <row r="102" spans="2:27" ht="26.25" customHeight="1">
      <c r="B102" s="22"/>
      <c r="C102" s="22"/>
      <c r="D102" s="8" t="s">
        <v>47</v>
      </c>
      <c r="E102" s="43">
        <f>Eingabe!C44</f>
        <v>41</v>
      </c>
      <c r="F102" s="81"/>
      <c r="G102" s="82"/>
      <c r="H102" s="17"/>
      <c r="I102" s="5"/>
      <c r="J102" s="5">
        <f t="shared" si="12"/>
        <v>0</v>
      </c>
      <c r="K102" s="121"/>
      <c r="L102" s="5">
        <f t="shared" si="9"/>
        <v>0</v>
      </c>
      <c r="M102" s="135">
        <f>Eingabe!T44</f>
        <v>0</v>
      </c>
      <c r="N102" s="121">
        <f t="shared" si="10"/>
        <v>0</v>
      </c>
      <c r="O102" s="130">
        <f t="shared" si="11"/>
        <v>0</v>
      </c>
      <c r="P102" s="22"/>
      <c r="Q102" s="22"/>
      <c r="T102" s="30"/>
      <c r="U102" s="31"/>
      <c r="V102" s="31"/>
      <c r="W102" s="31"/>
      <c r="X102" s="30"/>
      <c r="Y102" s="30"/>
      <c r="Z102" s="31"/>
      <c r="AA102" s="30"/>
    </row>
    <row r="103" spans="2:27" ht="26.25" customHeight="1">
      <c r="B103" s="22"/>
      <c r="C103" s="22"/>
      <c r="D103" s="8" t="s">
        <v>48</v>
      </c>
      <c r="E103" s="43">
        <f>Eingabe!C45</f>
        <v>42</v>
      </c>
      <c r="F103" s="81"/>
      <c r="G103" s="82"/>
      <c r="H103" s="17"/>
      <c r="I103" s="5"/>
      <c r="J103" s="5">
        <f t="shared" si="12"/>
        <v>0</v>
      </c>
      <c r="K103" s="121"/>
      <c r="L103" s="5">
        <f t="shared" si="9"/>
        <v>0</v>
      </c>
      <c r="M103" s="135">
        <f>Eingabe!T45</f>
        <v>0</v>
      </c>
      <c r="N103" s="121">
        <f t="shared" si="10"/>
        <v>0</v>
      </c>
      <c r="O103" s="130">
        <f t="shared" si="11"/>
        <v>0</v>
      </c>
      <c r="P103" s="22"/>
      <c r="Q103" s="22"/>
      <c r="T103" s="30"/>
      <c r="U103" s="31"/>
      <c r="V103" s="31"/>
      <c r="W103" s="31"/>
      <c r="X103" s="30"/>
      <c r="Y103" s="30"/>
      <c r="Z103" s="31"/>
      <c r="AA103" s="30"/>
    </row>
    <row r="104" spans="2:27" ht="26.25" customHeight="1">
      <c r="B104" s="22"/>
      <c r="C104" s="22"/>
      <c r="D104" s="8" t="s">
        <v>49</v>
      </c>
      <c r="E104" s="43">
        <f>Eingabe!C46</f>
        <v>43</v>
      </c>
      <c r="F104" s="81"/>
      <c r="G104" s="82"/>
      <c r="H104" s="17"/>
      <c r="I104" s="5"/>
      <c r="J104" s="5">
        <f t="shared" si="12"/>
        <v>0</v>
      </c>
      <c r="K104" s="121"/>
      <c r="L104" s="5">
        <f t="shared" si="9"/>
        <v>0</v>
      </c>
      <c r="M104" s="135">
        <f>Eingabe!T46</f>
        <v>0</v>
      </c>
      <c r="N104" s="121">
        <f t="shared" si="10"/>
        <v>0</v>
      </c>
      <c r="O104" s="130">
        <f t="shared" si="11"/>
        <v>0</v>
      </c>
      <c r="P104" s="22"/>
      <c r="Q104" s="22"/>
      <c r="T104" s="30"/>
      <c r="U104" s="31"/>
      <c r="V104" s="31"/>
      <c r="W104" s="31"/>
      <c r="X104" s="30"/>
      <c r="Y104" s="30"/>
      <c r="Z104" s="31"/>
      <c r="AA104" s="30"/>
    </row>
    <row r="105" spans="2:27" ht="26.25" customHeight="1">
      <c r="B105" s="22"/>
      <c r="C105" s="22"/>
      <c r="D105" s="8" t="s">
        <v>50</v>
      </c>
      <c r="E105" s="43">
        <f>Eingabe!C47</f>
        <v>44</v>
      </c>
      <c r="F105" s="81"/>
      <c r="G105" s="82"/>
      <c r="H105" s="17"/>
      <c r="I105" s="5"/>
      <c r="J105" s="5">
        <f t="shared" si="12"/>
        <v>0</v>
      </c>
      <c r="K105" s="121"/>
      <c r="L105" s="5">
        <f t="shared" si="9"/>
        <v>0</v>
      </c>
      <c r="M105" s="135">
        <f>Eingabe!T47</f>
        <v>0</v>
      </c>
      <c r="N105" s="121">
        <f t="shared" si="10"/>
        <v>0</v>
      </c>
      <c r="O105" s="130">
        <f t="shared" si="11"/>
        <v>0</v>
      </c>
      <c r="P105" s="22"/>
      <c r="Q105" s="22"/>
      <c r="T105" s="30"/>
      <c r="U105" s="31"/>
      <c r="V105" s="31"/>
      <c r="W105" s="31"/>
      <c r="X105" s="30"/>
      <c r="Y105" s="30"/>
      <c r="Z105" s="31"/>
      <c r="AA105" s="30"/>
    </row>
    <row r="106" spans="2:27" ht="26.25" customHeight="1">
      <c r="B106" s="22"/>
      <c r="C106" s="22"/>
      <c r="D106" s="8" t="s">
        <v>51</v>
      </c>
      <c r="E106" s="43">
        <f>Eingabe!C48</f>
        <v>45</v>
      </c>
      <c r="F106" s="81"/>
      <c r="G106" s="82"/>
      <c r="H106" s="17"/>
      <c r="I106" s="5"/>
      <c r="J106" s="5">
        <f t="shared" si="12"/>
        <v>0</v>
      </c>
      <c r="K106" s="121"/>
      <c r="L106" s="5">
        <f t="shared" si="9"/>
        <v>0</v>
      </c>
      <c r="M106" s="135">
        <f>Eingabe!T48</f>
        <v>0</v>
      </c>
      <c r="N106" s="121">
        <f t="shared" si="10"/>
        <v>0</v>
      </c>
      <c r="O106" s="130">
        <f t="shared" si="11"/>
        <v>0</v>
      </c>
      <c r="P106" s="22"/>
      <c r="Q106" s="22"/>
      <c r="T106" s="30"/>
      <c r="U106" s="31"/>
      <c r="V106" s="31"/>
      <c r="W106" s="31"/>
      <c r="X106" s="30"/>
      <c r="Y106" s="30"/>
      <c r="Z106" s="31"/>
      <c r="AA106" s="30"/>
    </row>
    <row r="107" spans="2:27" ht="26.25" customHeight="1">
      <c r="B107" s="22"/>
      <c r="C107" s="22"/>
      <c r="D107" s="8" t="s">
        <v>52</v>
      </c>
      <c r="E107" s="43">
        <f>Eingabe!C49</f>
        <v>46</v>
      </c>
      <c r="F107" s="81"/>
      <c r="G107" s="82"/>
      <c r="H107" s="17"/>
      <c r="I107" s="5"/>
      <c r="J107" s="5">
        <f t="shared" si="12"/>
        <v>0</v>
      </c>
      <c r="K107" s="121"/>
      <c r="L107" s="5">
        <f t="shared" si="9"/>
        <v>0</v>
      </c>
      <c r="M107" s="135">
        <f>Eingabe!T49</f>
        <v>0</v>
      </c>
      <c r="N107" s="121">
        <f t="shared" si="10"/>
        <v>0</v>
      </c>
      <c r="O107" s="130">
        <f t="shared" si="11"/>
        <v>0</v>
      </c>
      <c r="P107" s="22"/>
      <c r="Q107" s="22"/>
      <c r="T107" s="30"/>
      <c r="U107" s="31"/>
      <c r="V107" s="31"/>
      <c r="W107" s="31"/>
      <c r="X107" s="30"/>
      <c r="Y107" s="30"/>
      <c r="Z107" s="31"/>
      <c r="AA107" s="30"/>
    </row>
    <row r="108" spans="2:27" ht="26.25" customHeight="1">
      <c r="B108" s="22"/>
      <c r="C108" s="22"/>
      <c r="D108" s="8" t="s">
        <v>53</v>
      </c>
      <c r="E108" s="43">
        <f>Eingabe!C50</f>
        <v>47</v>
      </c>
      <c r="F108" s="81"/>
      <c r="G108" s="82"/>
      <c r="H108" s="17"/>
      <c r="I108" s="5"/>
      <c r="J108" s="5">
        <f t="shared" si="12"/>
        <v>0</v>
      </c>
      <c r="K108" s="121"/>
      <c r="L108" s="5">
        <f t="shared" si="9"/>
        <v>0</v>
      </c>
      <c r="M108" s="135">
        <f>Eingabe!T50</f>
        <v>0</v>
      </c>
      <c r="N108" s="121">
        <f t="shared" si="10"/>
        <v>0</v>
      </c>
      <c r="O108" s="130">
        <f t="shared" si="11"/>
        <v>0</v>
      </c>
      <c r="P108" s="22"/>
      <c r="Q108" s="22"/>
      <c r="T108" s="30"/>
      <c r="U108" s="31"/>
      <c r="V108" s="31"/>
      <c r="W108" s="31"/>
      <c r="X108" s="30"/>
      <c r="Y108" s="30"/>
      <c r="Z108" s="31"/>
      <c r="AA108" s="30"/>
    </row>
    <row r="109" spans="2:27" ht="26.25" customHeight="1">
      <c r="B109" s="22"/>
      <c r="C109" s="22"/>
      <c r="D109" s="8" t="s">
        <v>54</v>
      </c>
      <c r="E109" s="43">
        <f>Eingabe!C51</f>
        <v>48</v>
      </c>
      <c r="F109" s="81"/>
      <c r="G109" s="82"/>
      <c r="H109" s="17"/>
      <c r="I109" s="5"/>
      <c r="J109" s="5">
        <f t="shared" si="12"/>
        <v>0</v>
      </c>
      <c r="K109" s="121"/>
      <c r="L109" s="5">
        <f t="shared" si="9"/>
        <v>0</v>
      </c>
      <c r="M109" s="135">
        <f>Eingabe!T51</f>
        <v>0</v>
      </c>
      <c r="N109" s="121">
        <f t="shared" si="10"/>
        <v>0</v>
      </c>
      <c r="O109" s="130">
        <f t="shared" si="11"/>
        <v>0</v>
      </c>
      <c r="P109" s="22"/>
      <c r="Q109" s="22"/>
      <c r="T109" s="30"/>
      <c r="U109" s="31"/>
      <c r="V109" s="31"/>
      <c r="W109" s="31"/>
      <c r="X109" s="30"/>
      <c r="Y109" s="30"/>
      <c r="Z109" s="31"/>
      <c r="AA109" s="30"/>
    </row>
    <row r="110" spans="2:27" ht="26.25" customHeight="1">
      <c r="B110" s="22"/>
      <c r="C110" s="22"/>
      <c r="D110" s="8" t="s">
        <v>55</v>
      </c>
      <c r="E110" s="43">
        <f>Eingabe!C52</f>
        <v>49</v>
      </c>
      <c r="F110" s="81"/>
      <c r="G110" s="82"/>
      <c r="H110" s="17"/>
      <c r="I110" s="5"/>
      <c r="J110" s="5">
        <f t="shared" si="12"/>
        <v>0</v>
      </c>
      <c r="K110" s="121"/>
      <c r="L110" s="5">
        <f t="shared" si="9"/>
        <v>0</v>
      </c>
      <c r="M110" s="135">
        <f>Eingabe!T52</f>
        <v>0</v>
      </c>
      <c r="N110" s="121">
        <f t="shared" si="10"/>
        <v>0</v>
      </c>
      <c r="O110" s="130">
        <f t="shared" si="11"/>
        <v>0</v>
      </c>
      <c r="P110" s="22"/>
      <c r="Q110" s="22"/>
      <c r="T110" s="30"/>
      <c r="U110" s="31"/>
      <c r="V110" s="31"/>
      <c r="W110" s="31"/>
      <c r="X110" s="30"/>
      <c r="Y110" s="30"/>
      <c r="Z110" s="31"/>
      <c r="AA110" s="30"/>
    </row>
    <row r="111" spans="2:27" ht="26.25" customHeight="1" thickBot="1">
      <c r="B111" s="22"/>
      <c r="C111" s="22"/>
      <c r="D111" s="18" t="s">
        <v>56</v>
      </c>
      <c r="E111" s="44">
        <f>Eingabe!C53</f>
        <v>50</v>
      </c>
      <c r="F111" s="83"/>
      <c r="G111" s="84"/>
      <c r="H111" s="123"/>
      <c r="I111" s="20"/>
      <c r="J111" s="20">
        <f t="shared" si="12"/>
        <v>0</v>
      </c>
      <c r="K111" s="124"/>
      <c r="L111" s="36">
        <f>SUM(K111/10)</f>
        <v>0</v>
      </c>
      <c r="M111" s="138">
        <f>Eingabe!T53</f>
        <v>0</v>
      </c>
      <c r="N111" s="142">
        <f>$K$62-K111</f>
        <v>0</v>
      </c>
      <c r="O111" s="145">
        <f t="shared" si="11"/>
        <v>0</v>
      </c>
      <c r="P111" s="22"/>
      <c r="Q111" s="22"/>
      <c r="T111" s="30"/>
      <c r="U111" s="31"/>
      <c r="V111" s="31"/>
      <c r="W111" s="31"/>
      <c r="X111" s="30"/>
      <c r="Y111" s="30"/>
      <c r="Z111" s="31"/>
      <c r="AA111" s="30"/>
    </row>
    <row r="112" spans="2:27" ht="26.25" customHeight="1" thickBot="1">
      <c r="B112" s="22"/>
      <c r="C112" s="22"/>
      <c r="D112" s="240" t="str">
        <f>Eingabe!$B$54</f>
        <v>Punktevergabe: 30,29,28,27,26,25,24,23,22,21,20,19,18,17,16,15,14,13,12,11,10,9,8,7,6,5,4,3,2,1</v>
      </c>
      <c r="E112" s="243"/>
      <c r="F112" s="243"/>
      <c r="G112" s="243"/>
      <c r="H112" s="243"/>
      <c r="I112" s="243"/>
      <c r="J112" s="243"/>
      <c r="K112" s="243"/>
      <c r="L112" s="243"/>
      <c r="M112" s="243"/>
      <c r="N112" s="243"/>
      <c r="O112" s="244"/>
      <c r="P112" s="22"/>
      <c r="Q112" s="22"/>
      <c r="T112" s="30"/>
      <c r="U112" s="31"/>
      <c r="V112" s="31"/>
      <c r="W112" s="31"/>
      <c r="X112" s="30"/>
      <c r="Y112" s="30"/>
      <c r="Z112" s="31"/>
      <c r="AA112" s="30"/>
    </row>
    <row r="113" spans="2:27" ht="26.25" customHeight="1">
      <c r="B113" s="22"/>
      <c r="C113" s="31"/>
      <c r="D113" s="22"/>
      <c r="E113" s="42"/>
      <c r="F113" s="22"/>
      <c r="G113" s="22"/>
      <c r="H113" s="22"/>
      <c r="I113" s="22"/>
      <c r="J113" s="22"/>
      <c r="K113" s="22"/>
      <c r="L113" s="22"/>
      <c r="M113" s="118"/>
      <c r="N113" s="118"/>
      <c r="O113" s="118"/>
      <c r="P113" s="22"/>
      <c r="Q113" s="22"/>
      <c r="T113" s="30"/>
      <c r="U113" s="31"/>
      <c r="V113" s="31"/>
      <c r="W113" s="31"/>
      <c r="X113" s="30"/>
      <c r="Y113" s="30"/>
      <c r="Z113" s="31"/>
      <c r="AA113" s="30"/>
    </row>
    <row r="114" spans="2:32" ht="26.25" customHeight="1">
      <c r="B114" s="30"/>
      <c r="C114" s="22"/>
      <c r="D114" s="22"/>
      <c r="E114" s="86"/>
      <c r="F114" s="115"/>
      <c r="G114" s="115" t="s">
        <v>68</v>
      </c>
      <c r="H114" s="32"/>
      <c r="I114" s="110">
        <v>1</v>
      </c>
      <c r="J114" s="111">
        <v>2</v>
      </c>
      <c r="K114" s="22"/>
      <c r="L114" s="101" t="s">
        <v>130</v>
      </c>
      <c r="M114" s="102"/>
      <c r="N114" s="136" t="s">
        <v>131</v>
      </c>
      <c r="O114" s="146"/>
      <c r="P114" s="31"/>
      <c r="Q114" s="31"/>
      <c r="R114" s="31"/>
      <c r="S114" s="30"/>
      <c r="T114" s="30"/>
      <c r="U114" s="31"/>
      <c r="V114" s="30"/>
      <c r="W114" s="28"/>
      <c r="X114" s="28"/>
      <c r="Y114" s="28"/>
      <c r="Z114" s="22"/>
      <c r="AA114" s="27"/>
      <c r="AB114" s="16"/>
      <c r="AC114" s="16"/>
      <c r="AD114" s="16"/>
      <c r="AE114" s="16"/>
      <c r="AF114" s="16"/>
    </row>
    <row r="115" spans="2:32" ht="26.25" customHeight="1">
      <c r="B115" s="30"/>
      <c r="C115" s="22"/>
      <c r="D115" s="22"/>
      <c r="E115" s="86"/>
      <c r="F115" s="115"/>
      <c r="G115" s="115" t="s">
        <v>68</v>
      </c>
      <c r="H115" s="32"/>
      <c r="I115" s="112">
        <v>3</v>
      </c>
      <c r="J115" s="113">
        <v>4</v>
      </c>
      <c r="K115" s="22"/>
      <c r="L115" s="103" t="s">
        <v>132</v>
      </c>
      <c r="M115" s="101" t="s">
        <v>4</v>
      </c>
      <c r="N115" s="136" t="s">
        <v>133</v>
      </c>
      <c r="O115" s="146"/>
      <c r="P115" s="31"/>
      <c r="Q115" s="31"/>
      <c r="R115" s="31"/>
      <c r="S115" s="30"/>
      <c r="T115" s="30"/>
      <c r="U115" s="31"/>
      <c r="V115" s="30"/>
      <c r="W115" s="28"/>
      <c r="X115" s="28"/>
      <c r="Y115" s="28"/>
      <c r="Z115" s="22"/>
      <c r="AA115" s="27"/>
      <c r="AB115" s="16"/>
      <c r="AC115" s="16"/>
      <c r="AD115" s="16"/>
      <c r="AE115" s="16"/>
      <c r="AF115" s="16"/>
    </row>
    <row r="116" spans="2:32" ht="26.25" customHeight="1">
      <c r="B116" s="30"/>
      <c r="C116" s="22"/>
      <c r="D116" s="22"/>
      <c r="E116" s="86"/>
      <c r="F116" s="115"/>
      <c r="G116" s="115" t="s">
        <v>68</v>
      </c>
      <c r="H116" s="32"/>
      <c r="I116" s="114">
        <v>5</v>
      </c>
      <c r="J116" s="31"/>
      <c r="K116" s="22"/>
      <c r="L116" s="101" t="s">
        <v>132</v>
      </c>
      <c r="M116" s="101" t="s">
        <v>5</v>
      </c>
      <c r="N116" s="136" t="s">
        <v>133</v>
      </c>
      <c r="O116" s="146"/>
      <c r="P116" s="31"/>
      <c r="Q116" s="31"/>
      <c r="R116" s="31"/>
      <c r="S116" s="30"/>
      <c r="T116" s="30"/>
      <c r="U116" s="31"/>
      <c r="V116" s="30"/>
      <c r="W116" s="28"/>
      <c r="X116" s="28"/>
      <c r="Y116" s="28"/>
      <c r="Z116" s="22"/>
      <c r="AA116" s="27"/>
      <c r="AB116" s="16"/>
      <c r="AC116" s="16"/>
      <c r="AD116" s="16"/>
      <c r="AE116" s="16"/>
      <c r="AF116" s="16"/>
    </row>
    <row r="117" spans="2:27" ht="26.25" customHeight="1">
      <c r="B117" s="30"/>
      <c r="C117" s="22"/>
      <c r="D117" s="22"/>
      <c r="E117" s="46"/>
      <c r="F117" s="37"/>
      <c r="G117" s="37"/>
      <c r="H117" s="38"/>
      <c r="I117" s="39"/>
      <c r="J117" s="22"/>
      <c r="K117" s="30"/>
      <c r="L117" s="28"/>
      <c r="M117" s="118"/>
      <c r="N117" s="118"/>
      <c r="O117" s="118"/>
      <c r="P117" s="22"/>
      <c r="Q117" s="22"/>
      <c r="T117" s="30"/>
      <c r="U117" s="31"/>
      <c r="V117" s="31"/>
      <c r="W117" s="31"/>
      <c r="X117" s="30"/>
      <c r="Y117" s="30"/>
      <c r="Z117" s="31"/>
      <c r="AA117" s="30"/>
    </row>
    <row r="118" spans="2:27" ht="26.25" customHeight="1" thickBot="1">
      <c r="B118" s="30"/>
      <c r="C118" s="22"/>
      <c r="D118" s="22"/>
      <c r="E118" s="42"/>
      <c r="F118" s="22"/>
      <c r="G118" s="22"/>
      <c r="H118" s="22"/>
      <c r="I118" s="22"/>
      <c r="J118" s="22"/>
      <c r="K118" s="22"/>
      <c r="L118" s="22"/>
      <c r="M118" s="118"/>
      <c r="N118" s="118"/>
      <c r="O118" s="118"/>
      <c r="P118" s="22"/>
      <c r="Q118" s="22"/>
      <c r="T118" s="30"/>
      <c r="U118" s="31"/>
      <c r="V118" s="31"/>
      <c r="W118" s="31"/>
      <c r="X118" s="30"/>
      <c r="Y118" s="30"/>
      <c r="Z118" s="31"/>
      <c r="AA118" s="30"/>
    </row>
    <row r="119" spans="2:32" ht="34.5" customHeight="1" thickBot="1">
      <c r="B119" s="22"/>
      <c r="C119" s="22"/>
      <c r="D119" s="200">
        <f>Eingabe!$U$3</f>
        <v>43592</v>
      </c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2"/>
      <c r="P119" s="22"/>
      <c r="Q119" s="22"/>
      <c r="T119" s="30"/>
      <c r="U119" s="31"/>
      <c r="V119" s="31"/>
      <c r="W119" s="22"/>
      <c r="X119" s="22"/>
      <c r="Y119" s="22"/>
      <c r="Z119" s="22"/>
      <c r="AA119" s="22"/>
      <c r="AB119" s="16"/>
      <c r="AC119" s="16"/>
      <c r="AD119" s="16"/>
      <c r="AE119" s="16"/>
      <c r="AF119" s="16"/>
    </row>
    <row r="120" spans="2:32" ht="31.5">
      <c r="B120" s="22"/>
      <c r="C120" s="22"/>
      <c r="D120" s="245" t="s">
        <v>0</v>
      </c>
      <c r="E120" s="203" t="s">
        <v>63</v>
      </c>
      <c r="F120" s="203" t="s">
        <v>66</v>
      </c>
      <c r="G120" s="203"/>
      <c r="H120" s="198" t="s">
        <v>67</v>
      </c>
      <c r="I120" s="203" t="s">
        <v>4</v>
      </c>
      <c r="J120" s="203" t="s">
        <v>5</v>
      </c>
      <c r="K120" s="203" t="s">
        <v>6</v>
      </c>
      <c r="L120" s="203" t="s">
        <v>62</v>
      </c>
      <c r="M120" s="205" t="s">
        <v>3</v>
      </c>
      <c r="N120" s="33" t="s">
        <v>60</v>
      </c>
      <c r="O120" s="34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16"/>
      <c r="AC120" s="16"/>
      <c r="AD120" s="16"/>
      <c r="AE120" s="16"/>
      <c r="AF120" s="16"/>
    </row>
    <row r="121" spans="2:32" ht="26.25" customHeight="1" thickBot="1">
      <c r="B121" s="22"/>
      <c r="C121" s="22"/>
      <c r="D121" s="246"/>
      <c r="E121" s="204"/>
      <c r="F121" s="204"/>
      <c r="G121" s="204"/>
      <c r="H121" s="199"/>
      <c r="I121" s="204"/>
      <c r="J121" s="204"/>
      <c r="K121" s="204"/>
      <c r="L121" s="204"/>
      <c r="M121" s="206"/>
      <c r="N121" s="47" t="s">
        <v>58</v>
      </c>
      <c r="O121" s="48" t="s">
        <v>59</v>
      </c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16"/>
      <c r="AC121" s="16"/>
      <c r="AD121" s="16"/>
      <c r="AE121" s="16"/>
      <c r="AF121" s="16"/>
    </row>
    <row r="122" spans="2:32" ht="26.25" customHeight="1">
      <c r="B122" s="22"/>
      <c r="C122" s="22"/>
      <c r="D122" s="59" t="s">
        <v>7</v>
      </c>
      <c r="E122" s="44" t="str">
        <f>Eingabe!C4</f>
        <v>Marko Neumayer</v>
      </c>
      <c r="F122" s="79"/>
      <c r="G122" s="80"/>
      <c r="H122" s="106"/>
      <c r="I122" s="60"/>
      <c r="J122" s="60">
        <f aca="true" t="shared" si="13" ref="J122:J153">K122-I122</f>
        <v>0</v>
      </c>
      <c r="K122" s="122"/>
      <c r="L122" s="50">
        <f>SUM(K122/10)</f>
        <v>0</v>
      </c>
      <c r="M122" s="137">
        <f>Eingabe!U4</f>
        <v>0</v>
      </c>
      <c r="N122" s="141"/>
      <c r="O122" s="144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16"/>
      <c r="AC122" s="16"/>
      <c r="AD122" s="16"/>
      <c r="AE122" s="16"/>
      <c r="AF122" s="16"/>
    </row>
    <row r="123" spans="2:32" ht="26.25" customHeight="1">
      <c r="B123" s="22"/>
      <c r="C123" s="22"/>
      <c r="D123" s="10" t="s">
        <v>8</v>
      </c>
      <c r="E123" s="43" t="str">
        <f>Eingabe!C5</f>
        <v>Gerhard Fischer </v>
      </c>
      <c r="F123" s="81"/>
      <c r="G123" s="82"/>
      <c r="H123" s="17"/>
      <c r="I123" s="5"/>
      <c r="J123" s="5">
        <f t="shared" si="13"/>
        <v>0</v>
      </c>
      <c r="K123" s="121"/>
      <c r="L123" s="5">
        <f>SUM(K123/10)</f>
        <v>0</v>
      </c>
      <c r="M123" s="135">
        <f>Eingabe!U5</f>
        <v>0</v>
      </c>
      <c r="N123" s="125">
        <f>$K$122-K123</f>
        <v>0</v>
      </c>
      <c r="O123" s="126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16"/>
      <c r="AC123" s="16"/>
      <c r="AD123" s="16"/>
      <c r="AE123" s="16"/>
      <c r="AF123" s="16"/>
    </row>
    <row r="124" spans="2:32" ht="26.25" customHeight="1">
      <c r="B124" s="22"/>
      <c r="C124" s="22"/>
      <c r="D124" s="11" t="s">
        <v>9</v>
      </c>
      <c r="E124" s="43" t="str">
        <f>Eingabe!C6</f>
        <v>Gabi Krausler</v>
      </c>
      <c r="F124" s="81"/>
      <c r="G124" s="82"/>
      <c r="H124" s="17"/>
      <c r="I124" s="5"/>
      <c r="J124" s="5">
        <f t="shared" si="13"/>
        <v>0</v>
      </c>
      <c r="K124" s="121"/>
      <c r="L124" s="5">
        <f aca="true" t="shared" si="14" ref="L124:L170">SUM(K124/10)</f>
        <v>0</v>
      </c>
      <c r="M124" s="135">
        <f>Eingabe!U6</f>
        <v>0</v>
      </c>
      <c r="N124" s="127">
        <f aca="true" t="shared" si="15" ref="N124:N171">$K$122-K124</f>
        <v>0</v>
      </c>
      <c r="O124" s="128">
        <f aca="true" t="shared" si="16" ref="O124:O171">SUM(K123-K124)</f>
        <v>0</v>
      </c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16"/>
      <c r="AC124" s="16"/>
      <c r="AD124" s="16"/>
      <c r="AE124" s="16"/>
      <c r="AF124" s="16"/>
    </row>
    <row r="125" spans="2:32" ht="26.25" customHeight="1">
      <c r="B125" s="22"/>
      <c r="C125" s="22"/>
      <c r="D125" s="8" t="s">
        <v>10</v>
      </c>
      <c r="E125" s="43" t="str">
        <f>Eingabe!C7</f>
        <v>Walter Lemböck </v>
      </c>
      <c r="F125" s="81"/>
      <c r="G125" s="82"/>
      <c r="H125" s="17"/>
      <c r="I125" s="5"/>
      <c r="J125" s="5">
        <f t="shared" si="13"/>
        <v>0</v>
      </c>
      <c r="K125" s="121"/>
      <c r="L125" s="5">
        <f t="shared" si="14"/>
        <v>0</v>
      </c>
      <c r="M125" s="135">
        <f>Eingabe!U7</f>
        <v>0</v>
      </c>
      <c r="N125" s="121">
        <f t="shared" si="15"/>
        <v>0</v>
      </c>
      <c r="O125" s="130">
        <f t="shared" si="16"/>
        <v>0</v>
      </c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16"/>
      <c r="AC125" s="16"/>
      <c r="AD125" s="16"/>
      <c r="AE125" s="16"/>
      <c r="AF125" s="16"/>
    </row>
    <row r="126" spans="2:32" ht="26.25" customHeight="1">
      <c r="B126" s="22"/>
      <c r="C126" s="22"/>
      <c r="D126" s="8" t="s">
        <v>11</v>
      </c>
      <c r="E126" s="43" t="str">
        <f>Eingabe!C8</f>
        <v>Thomas Gebhardt</v>
      </c>
      <c r="F126" s="81"/>
      <c r="G126" s="82"/>
      <c r="H126" s="17"/>
      <c r="I126" s="5"/>
      <c r="J126" s="5">
        <f t="shared" si="13"/>
        <v>0</v>
      </c>
      <c r="K126" s="121"/>
      <c r="L126" s="5">
        <f t="shared" si="14"/>
        <v>0</v>
      </c>
      <c r="M126" s="135">
        <f>Eingabe!U8</f>
        <v>0</v>
      </c>
      <c r="N126" s="121">
        <f t="shared" si="15"/>
        <v>0</v>
      </c>
      <c r="O126" s="130">
        <f t="shared" si="16"/>
        <v>0</v>
      </c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16"/>
      <c r="AC126" s="16"/>
      <c r="AD126" s="16"/>
      <c r="AE126" s="16"/>
      <c r="AF126" s="16"/>
    </row>
    <row r="127" spans="2:32" ht="26.25" customHeight="1">
      <c r="B127" s="22"/>
      <c r="C127" s="22"/>
      <c r="D127" s="8" t="s">
        <v>12</v>
      </c>
      <c r="E127" s="43" t="str">
        <f>Eingabe!C9</f>
        <v>Kurt Reznicek</v>
      </c>
      <c r="F127" s="81"/>
      <c r="G127" s="82"/>
      <c r="H127" s="17"/>
      <c r="I127" s="5"/>
      <c r="J127" s="5">
        <f t="shared" si="13"/>
        <v>0</v>
      </c>
      <c r="K127" s="121"/>
      <c r="L127" s="5">
        <f t="shared" si="14"/>
        <v>0</v>
      </c>
      <c r="M127" s="135">
        <f>Eingabe!U9</f>
        <v>0</v>
      </c>
      <c r="N127" s="121">
        <f t="shared" si="15"/>
        <v>0</v>
      </c>
      <c r="O127" s="130">
        <f t="shared" si="16"/>
        <v>0</v>
      </c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16"/>
      <c r="AC127" s="16"/>
      <c r="AD127" s="16"/>
      <c r="AE127" s="16"/>
      <c r="AF127" s="16"/>
    </row>
    <row r="128" spans="2:32" ht="26.25" customHeight="1">
      <c r="B128" s="22"/>
      <c r="C128" s="22"/>
      <c r="D128" s="8" t="s">
        <v>13</v>
      </c>
      <c r="E128" s="43" t="str">
        <f>Eingabe!C10</f>
        <v>Rene Mötz</v>
      </c>
      <c r="F128" s="81"/>
      <c r="G128" s="82"/>
      <c r="H128" s="17"/>
      <c r="I128" s="5"/>
      <c r="J128" s="5">
        <f t="shared" si="13"/>
        <v>0</v>
      </c>
      <c r="K128" s="121"/>
      <c r="L128" s="5">
        <f t="shared" si="14"/>
        <v>0</v>
      </c>
      <c r="M128" s="135">
        <f>Eingabe!U10</f>
        <v>0</v>
      </c>
      <c r="N128" s="121">
        <f t="shared" si="15"/>
        <v>0</v>
      </c>
      <c r="O128" s="130">
        <f t="shared" si="16"/>
        <v>0</v>
      </c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16"/>
      <c r="AC128" s="16"/>
      <c r="AD128" s="16"/>
      <c r="AE128" s="16"/>
      <c r="AF128" s="16"/>
    </row>
    <row r="129" spans="2:32" ht="26.25" customHeight="1">
      <c r="B129" s="22"/>
      <c r="C129" s="22"/>
      <c r="D129" s="8" t="s">
        <v>14</v>
      </c>
      <c r="E129" s="43" t="str">
        <f>Eingabe!C11</f>
        <v>Peter Siding </v>
      </c>
      <c r="F129" s="81"/>
      <c r="G129" s="82"/>
      <c r="H129" s="17"/>
      <c r="I129" s="5"/>
      <c r="J129" s="5">
        <f t="shared" si="13"/>
        <v>0</v>
      </c>
      <c r="K129" s="121"/>
      <c r="L129" s="5">
        <f t="shared" si="14"/>
        <v>0</v>
      </c>
      <c r="M129" s="135">
        <f>Eingabe!U11</f>
        <v>0</v>
      </c>
      <c r="N129" s="121">
        <f t="shared" si="15"/>
        <v>0</v>
      </c>
      <c r="O129" s="130">
        <f t="shared" si="16"/>
        <v>0</v>
      </c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16"/>
      <c r="AC129" s="16"/>
      <c r="AD129" s="16"/>
      <c r="AE129" s="16"/>
      <c r="AF129" s="16"/>
    </row>
    <row r="130" spans="2:32" ht="26.25" customHeight="1">
      <c r="B130" s="22"/>
      <c r="C130" s="22"/>
      <c r="D130" s="8" t="s">
        <v>15</v>
      </c>
      <c r="E130" s="43" t="str">
        <f>Eingabe!C12</f>
        <v>Herbert Drkac</v>
      </c>
      <c r="F130" s="81"/>
      <c r="G130" s="82"/>
      <c r="H130" s="17"/>
      <c r="I130" s="5"/>
      <c r="J130" s="5">
        <f t="shared" si="13"/>
        <v>0</v>
      </c>
      <c r="K130" s="121"/>
      <c r="L130" s="5">
        <f t="shared" si="14"/>
        <v>0</v>
      </c>
      <c r="M130" s="135">
        <f>Eingabe!U12</f>
        <v>0</v>
      </c>
      <c r="N130" s="121">
        <f t="shared" si="15"/>
        <v>0</v>
      </c>
      <c r="O130" s="130">
        <f t="shared" si="16"/>
        <v>0</v>
      </c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16"/>
      <c r="AC130" s="16"/>
      <c r="AD130" s="16"/>
      <c r="AE130" s="16"/>
      <c r="AF130" s="16"/>
    </row>
    <row r="131" spans="2:32" ht="26.25" customHeight="1">
      <c r="B131" s="22"/>
      <c r="C131" s="22"/>
      <c r="D131" s="8" t="s">
        <v>16</v>
      </c>
      <c r="E131" s="43" t="str">
        <f>Eingabe!C13</f>
        <v>Andreas Vanicek</v>
      </c>
      <c r="F131" s="81"/>
      <c r="G131" s="82"/>
      <c r="H131" s="17"/>
      <c r="I131" s="5"/>
      <c r="J131" s="5">
        <f t="shared" si="13"/>
        <v>0</v>
      </c>
      <c r="K131" s="121"/>
      <c r="L131" s="5">
        <f t="shared" si="14"/>
        <v>0</v>
      </c>
      <c r="M131" s="135">
        <f>Eingabe!U13</f>
        <v>0</v>
      </c>
      <c r="N131" s="121">
        <f t="shared" si="15"/>
        <v>0</v>
      </c>
      <c r="O131" s="130">
        <f t="shared" si="16"/>
        <v>0</v>
      </c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16"/>
      <c r="AC131" s="16"/>
      <c r="AD131" s="16"/>
      <c r="AE131" s="16"/>
      <c r="AF131" s="16"/>
    </row>
    <row r="132" spans="2:32" ht="26.25" customHeight="1">
      <c r="B132" s="22"/>
      <c r="C132" s="22"/>
      <c r="D132" s="8" t="s">
        <v>17</v>
      </c>
      <c r="E132" s="43" t="str">
        <f>Eingabe!C14</f>
        <v>Thomas Sanda</v>
      </c>
      <c r="F132" s="81"/>
      <c r="G132" s="82"/>
      <c r="H132" s="17"/>
      <c r="I132" s="5"/>
      <c r="J132" s="5">
        <f t="shared" si="13"/>
        <v>0</v>
      </c>
      <c r="K132" s="121"/>
      <c r="L132" s="5">
        <f t="shared" si="14"/>
        <v>0</v>
      </c>
      <c r="M132" s="135">
        <f>Eingabe!U14</f>
        <v>0</v>
      </c>
      <c r="N132" s="121">
        <f t="shared" si="15"/>
        <v>0</v>
      </c>
      <c r="O132" s="130">
        <f t="shared" si="16"/>
        <v>0</v>
      </c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16"/>
      <c r="AC132" s="16"/>
      <c r="AD132" s="16"/>
      <c r="AE132" s="16"/>
      <c r="AF132" s="16"/>
    </row>
    <row r="133" spans="2:32" ht="26.25" customHeight="1">
      <c r="B133" s="22"/>
      <c r="C133" s="22"/>
      <c r="D133" s="8" t="s">
        <v>18</v>
      </c>
      <c r="E133" s="43" t="str">
        <f>Eingabe!C15</f>
        <v>Rudolf Muhr</v>
      </c>
      <c r="F133" s="81"/>
      <c r="G133" s="82"/>
      <c r="H133" s="17"/>
      <c r="I133" s="5"/>
      <c r="J133" s="5">
        <f t="shared" si="13"/>
        <v>0</v>
      </c>
      <c r="K133" s="121"/>
      <c r="L133" s="5">
        <f t="shared" si="14"/>
        <v>0</v>
      </c>
      <c r="M133" s="135">
        <f>Eingabe!U15</f>
        <v>0</v>
      </c>
      <c r="N133" s="121">
        <f t="shared" si="15"/>
        <v>0</v>
      </c>
      <c r="O133" s="130">
        <f t="shared" si="16"/>
        <v>0</v>
      </c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16"/>
      <c r="AC133" s="16"/>
      <c r="AD133" s="16"/>
      <c r="AE133" s="16"/>
      <c r="AF133" s="16"/>
    </row>
    <row r="134" spans="2:32" ht="26.25" customHeight="1">
      <c r="B134" s="22"/>
      <c r="C134" s="22"/>
      <c r="D134" s="8" t="s">
        <v>19</v>
      </c>
      <c r="E134" s="43" t="str">
        <f>Eingabe!C16</f>
        <v>Thomas Nowak </v>
      </c>
      <c r="F134" s="81"/>
      <c r="G134" s="82"/>
      <c r="H134" s="17"/>
      <c r="I134" s="5"/>
      <c r="J134" s="5">
        <f t="shared" si="13"/>
        <v>0</v>
      </c>
      <c r="K134" s="121"/>
      <c r="L134" s="5">
        <f t="shared" si="14"/>
        <v>0</v>
      </c>
      <c r="M134" s="135">
        <f>Eingabe!U16</f>
        <v>0</v>
      </c>
      <c r="N134" s="121">
        <f t="shared" si="15"/>
        <v>0</v>
      </c>
      <c r="O134" s="130">
        <f t="shared" si="16"/>
        <v>0</v>
      </c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16"/>
      <c r="AC134" s="16"/>
      <c r="AD134" s="16"/>
      <c r="AE134" s="16"/>
      <c r="AF134" s="16"/>
    </row>
    <row r="135" spans="2:32" ht="26.25" customHeight="1">
      <c r="B135" s="22"/>
      <c r="C135" s="22"/>
      <c r="D135" s="8" t="s">
        <v>20</v>
      </c>
      <c r="E135" s="43" t="str">
        <f>Eingabe!C17</f>
        <v>Franz Wessely</v>
      </c>
      <c r="F135" s="81"/>
      <c r="G135" s="82"/>
      <c r="H135" s="17"/>
      <c r="I135" s="5"/>
      <c r="J135" s="5">
        <f t="shared" si="13"/>
        <v>0</v>
      </c>
      <c r="K135" s="121"/>
      <c r="L135" s="5">
        <f t="shared" si="14"/>
        <v>0</v>
      </c>
      <c r="M135" s="135">
        <f>Eingabe!U17</f>
        <v>0</v>
      </c>
      <c r="N135" s="121">
        <f t="shared" si="15"/>
        <v>0</v>
      </c>
      <c r="O135" s="130">
        <f t="shared" si="16"/>
        <v>0</v>
      </c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16"/>
      <c r="AC135" s="16"/>
      <c r="AD135" s="16"/>
      <c r="AE135" s="16"/>
      <c r="AF135" s="16"/>
    </row>
    <row r="136" spans="2:32" ht="26.25" customHeight="1">
      <c r="B136" s="22"/>
      <c r="C136" s="22"/>
      <c r="D136" s="8" t="s">
        <v>21</v>
      </c>
      <c r="E136" s="43" t="str">
        <f>Eingabe!C18</f>
        <v>Roland Dobritzhofer</v>
      </c>
      <c r="F136" s="81"/>
      <c r="G136" s="82"/>
      <c r="H136" s="17"/>
      <c r="I136" s="5"/>
      <c r="J136" s="5">
        <f t="shared" si="13"/>
        <v>0</v>
      </c>
      <c r="K136" s="121"/>
      <c r="L136" s="5">
        <f t="shared" si="14"/>
        <v>0</v>
      </c>
      <c r="M136" s="135">
        <f>Eingabe!U18</f>
        <v>0</v>
      </c>
      <c r="N136" s="121">
        <f t="shared" si="15"/>
        <v>0</v>
      </c>
      <c r="O136" s="130">
        <f t="shared" si="16"/>
        <v>0</v>
      </c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16"/>
      <c r="AC136" s="16"/>
      <c r="AD136" s="16"/>
      <c r="AE136" s="16"/>
      <c r="AF136" s="16"/>
    </row>
    <row r="137" spans="2:32" ht="26.25" customHeight="1">
      <c r="B137" s="22"/>
      <c r="C137" s="22"/>
      <c r="D137" s="8" t="s">
        <v>22</v>
      </c>
      <c r="E137" s="43">
        <f>Eingabe!C19</f>
        <v>16</v>
      </c>
      <c r="F137" s="81"/>
      <c r="G137" s="82"/>
      <c r="H137" s="17"/>
      <c r="I137" s="5"/>
      <c r="J137" s="5">
        <f t="shared" si="13"/>
        <v>0</v>
      </c>
      <c r="K137" s="121"/>
      <c r="L137" s="5">
        <f t="shared" si="14"/>
        <v>0</v>
      </c>
      <c r="M137" s="135">
        <f>Eingabe!U19</f>
        <v>0</v>
      </c>
      <c r="N137" s="121">
        <f t="shared" si="15"/>
        <v>0</v>
      </c>
      <c r="O137" s="130">
        <f t="shared" si="16"/>
        <v>0</v>
      </c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16"/>
      <c r="AC137" s="16"/>
      <c r="AD137" s="16"/>
      <c r="AE137" s="16"/>
      <c r="AF137" s="16"/>
    </row>
    <row r="138" spans="2:32" ht="26.25" customHeight="1">
      <c r="B138" s="22"/>
      <c r="C138" s="22"/>
      <c r="D138" s="8" t="s">
        <v>23</v>
      </c>
      <c r="E138" s="43">
        <f>Eingabe!C20</f>
        <v>17</v>
      </c>
      <c r="F138" s="81"/>
      <c r="G138" s="82"/>
      <c r="H138" s="17"/>
      <c r="I138" s="5"/>
      <c r="J138" s="5">
        <f t="shared" si="13"/>
        <v>0</v>
      </c>
      <c r="K138" s="121"/>
      <c r="L138" s="5">
        <f t="shared" si="14"/>
        <v>0</v>
      </c>
      <c r="M138" s="135">
        <f>Eingabe!U20</f>
        <v>0</v>
      </c>
      <c r="N138" s="121">
        <f t="shared" si="15"/>
        <v>0</v>
      </c>
      <c r="O138" s="130">
        <f t="shared" si="16"/>
        <v>0</v>
      </c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16"/>
      <c r="AC138" s="16"/>
      <c r="AD138" s="16"/>
      <c r="AE138" s="16"/>
      <c r="AF138" s="16"/>
    </row>
    <row r="139" spans="2:32" ht="26.25" customHeight="1">
      <c r="B139" s="22"/>
      <c r="C139" s="22"/>
      <c r="D139" s="8" t="s">
        <v>24</v>
      </c>
      <c r="E139" s="43">
        <f>Eingabe!C21</f>
        <v>18</v>
      </c>
      <c r="F139" s="81"/>
      <c r="G139" s="82"/>
      <c r="H139" s="17"/>
      <c r="I139" s="5"/>
      <c r="J139" s="5">
        <f t="shared" si="13"/>
        <v>0</v>
      </c>
      <c r="K139" s="121"/>
      <c r="L139" s="5">
        <f t="shared" si="14"/>
        <v>0</v>
      </c>
      <c r="M139" s="135">
        <f>Eingabe!U21</f>
        <v>0</v>
      </c>
      <c r="N139" s="121">
        <f t="shared" si="15"/>
        <v>0</v>
      </c>
      <c r="O139" s="130">
        <f t="shared" si="16"/>
        <v>0</v>
      </c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16"/>
      <c r="AC139" s="16"/>
      <c r="AD139" s="16"/>
      <c r="AE139" s="16"/>
      <c r="AF139" s="16"/>
    </row>
    <row r="140" spans="2:32" ht="26.25" customHeight="1">
      <c r="B140" s="22"/>
      <c r="C140" s="22"/>
      <c r="D140" s="8" t="s">
        <v>25</v>
      </c>
      <c r="E140" s="43">
        <f>Eingabe!C22</f>
        <v>19</v>
      </c>
      <c r="F140" s="81"/>
      <c r="G140" s="82"/>
      <c r="H140" s="17"/>
      <c r="I140" s="5"/>
      <c r="J140" s="5">
        <f t="shared" si="13"/>
        <v>0</v>
      </c>
      <c r="K140" s="121"/>
      <c r="L140" s="5">
        <f t="shared" si="14"/>
        <v>0</v>
      </c>
      <c r="M140" s="135">
        <f>Eingabe!U22</f>
        <v>0</v>
      </c>
      <c r="N140" s="121">
        <f t="shared" si="15"/>
        <v>0</v>
      </c>
      <c r="O140" s="130">
        <f t="shared" si="16"/>
        <v>0</v>
      </c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16"/>
      <c r="AC140" s="16"/>
      <c r="AD140" s="16"/>
      <c r="AE140" s="16"/>
      <c r="AF140" s="16"/>
    </row>
    <row r="141" spans="2:32" ht="26.25" customHeight="1">
      <c r="B141" s="22"/>
      <c r="C141" s="22"/>
      <c r="D141" s="8" t="s">
        <v>26</v>
      </c>
      <c r="E141" s="43">
        <f>Eingabe!C23</f>
        <v>20</v>
      </c>
      <c r="F141" s="81"/>
      <c r="G141" s="82"/>
      <c r="H141" s="17"/>
      <c r="I141" s="5"/>
      <c r="J141" s="5">
        <f t="shared" si="13"/>
        <v>0</v>
      </c>
      <c r="K141" s="121"/>
      <c r="L141" s="5">
        <f t="shared" si="14"/>
        <v>0</v>
      </c>
      <c r="M141" s="135">
        <f>Eingabe!U23</f>
        <v>0</v>
      </c>
      <c r="N141" s="121">
        <f t="shared" si="15"/>
        <v>0</v>
      </c>
      <c r="O141" s="130">
        <f t="shared" si="16"/>
        <v>0</v>
      </c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16"/>
      <c r="AC141" s="16"/>
      <c r="AD141" s="16"/>
      <c r="AE141" s="16"/>
      <c r="AF141" s="16"/>
    </row>
    <row r="142" spans="2:32" ht="26.25" customHeight="1">
      <c r="B142" s="22"/>
      <c r="C142" s="22"/>
      <c r="D142" s="8" t="s">
        <v>27</v>
      </c>
      <c r="E142" s="43">
        <f>Eingabe!C24</f>
        <v>21</v>
      </c>
      <c r="F142" s="81"/>
      <c r="G142" s="82"/>
      <c r="H142" s="17"/>
      <c r="I142" s="5"/>
      <c r="J142" s="5">
        <f t="shared" si="13"/>
        <v>0</v>
      </c>
      <c r="K142" s="121"/>
      <c r="L142" s="5">
        <f t="shared" si="14"/>
        <v>0</v>
      </c>
      <c r="M142" s="135">
        <f>Eingabe!U24</f>
        <v>0</v>
      </c>
      <c r="N142" s="121">
        <f t="shared" si="15"/>
        <v>0</v>
      </c>
      <c r="O142" s="130">
        <f t="shared" si="16"/>
        <v>0</v>
      </c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16"/>
      <c r="AC142" s="16"/>
      <c r="AD142" s="16"/>
      <c r="AE142" s="16"/>
      <c r="AF142" s="16"/>
    </row>
    <row r="143" spans="2:32" ht="26.25" customHeight="1">
      <c r="B143" s="22"/>
      <c r="C143" s="22"/>
      <c r="D143" s="8" t="s">
        <v>28</v>
      </c>
      <c r="E143" s="43">
        <f>Eingabe!C25</f>
        <v>22</v>
      </c>
      <c r="F143" s="81"/>
      <c r="G143" s="82"/>
      <c r="H143" s="17"/>
      <c r="I143" s="5"/>
      <c r="J143" s="5">
        <f t="shared" si="13"/>
        <v>0</v>
      </c>
      <c r="K143" s="121"/>
      <c r="L143" s="5">
        <f t="shared" si="14"/>
        <v>0</v>
      </c>
      <c r="M143" s="135">
        <f>Eingabe!U25</f>
        <v>0</v>
      </c>
      <c r="N143" s="121">
        <f t="shared" si="15"/>
        <v>0</v>
      </c>
      <c r="O143" s="130">
        <f t="shared" si="16"/>
        <v>0</v>
      </c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16"/>
      <c r="AC143" s="16"/>
      <c r="AD143" s="16"/>
      <c r="AE143" s="16"/>
      <c r="AF143" s="16"/>
    </row>
    <row r="144" spans="2:32" ht="26.25" customHeight="1">
      <c r="B144" s="22"/>
      <c r="C144" s="22"/>
      <c r="D144" s="8" t="s">
        <v>29</v>
      </c>
      <c r="E144" s="43">
        <f>Eingabe!C26</f>
        <v>23</v>
      </c>
      <c r="F144" s="81"/>
      <c r="G144" s="82"/>
      <c r="H144" s="17"/>
      <c r="I144" s="5"/>
      <c r="J144" s="5">
        <f t="shared" si="13"/>
        <v>0</v>
      </c>
      <c r="K144" s="121"/>
      <c r="L144" s="5">
        <f t="shared" si="14"/>
        <v>0</v>
      </c>
      <c r="M144" s="135">
        <f>Eingabe!U26</f>
        <v>0</v>
      </c>
      <c r="N144" s="121">
        <f t="shared" si="15"/>
        <v>0</v>
      </c>
      <c r="O144" s="130">
        <f t="shared" si="16"/>
        <v>0</v>
      </c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16"/>
      <c r="AC144" s="16"/>
      <c r="AD144" s="16"/>
      <c r="AE144" s="16"/>
      <c r="AF144" s="16"/>
    </row>
    <row r="145" spans="2:32" ht="26.25" customHeight="1">
      <c r="B145" s="22"/>
      <c r="C145" s="22"/>
      <c r="D145" s="8" t="s">
        <v>30</v>
      </c>
      <c r="E145" s="43">
        <f>Eingabe!C27</f>
        <v>24</v>
      </c>
      <c r="F145" s="81"/>
      <c r="G145" s="82"/>
      <c r="H145" s="17"/>
      <c r="I145" s="5"/>
      <c r="J145" s="5">
        <f t="shared" si="13"/>
        <v>0</v>
      </c>
      <c r="K145" s="121"/>
      <c r="L145" s="5">
        <f t="shared" si="14"/>
        <v>0</v>
      </c>
      <c r="M145" s="135">
        <f>Eingabe!U27</f>
        <v>0</v>
      </c>
      <c r="N145" s="121">
        <f t="shared" si="15"/>
        <v>0</v>
      </c>
      <c r="O145" s="130">
        <f t="shared" si="16"/>
        <v>0</v>
      </c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16"/>
      <c r="AC145" s="16"/>
      <c r="AD145" s="16"/>
      <c r="AE145" s="16"/>
      <c r="AF145" s="16"/>
    </row>
    <row r="146" spans="2:32" ht="26.25" customHeight="1">
      <c r="B146" s="22"/>
      <c r="C146" s="22"/>
      <c r="D146" s="8" t="s">
        <v>31</v>
      </c>
      <c r="E146" s="43">
        <f>Eingabe!C28</f>
        <v>25</v>
      </c>
      <c r="F146" s="81"/>
      <c r="G146" s="82"/>
      <c r="H146" s="17"/>
      <c r="I146" s="5"/>
      <c r="J146" s="5">
        <f t="shared" si="13"/>
        <v>0</v>
      </c>
      <c r="K146" s="121"/>
      <c r="L146" s="5">
        <f t="shared" si="14"/>
        <v>0</v>
      </c>
      <c r="M146" s="135">
        <f>Eingabe!U28</f>
        <v>0</v>
      </c>
      <c r="N146" s="121">
        <f t="shared" si="15"/>
        <v>0</v>
      </c>
      <c r="O146" s="130">
        <f t="shared" si="16"/>
        <v>0</v>
      </c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16"/>
      <c r="AC146" s="16"/>
      <c r="AD146" s="16"/>
      <c r="AE146" s="16"/>
      <c r="AF146" s="16"/>
    </row>
    <row r="147" spans="2:32" ht="26.25" customHeight="1">
      <c r="B147" s="22"/>
      <c r="C147" s="22"/>
      <c r="D147" s="8" t="s">
        <v>32</v>
      </c>
      <c r="E147" s="43">
        <f>Eingabe!C29</f>
        <v>26</v>
      </c>
      <c r="F147" s="81"/>
      <c r="G147" s="82"/>
      <c r="H147" s="17"/>
      <c r="I147" s="5"/>
      <c r="J147" s="5">
        <f t="shared" si="13"/>
        <v>0</v>
      </c>
      <c r="K147" s="121"/>
      <c r="L147" s="5">
        <f t="shared" si="14"/>
        <v>0</v>
      </c>
      <c r="M147" s="135">
        <f>Eingabe!U29</f>
        <v>0</v>
      </c>
      <c r="N147" s="121">
        <f t="shared" si="15"/>
        <v>0</v>
      </c>
      <c r="O147" s="130">
        <f t="shared" si="16"/>
        <v>0</v>
      </c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16"/>
      <c r="AC147" s="16"/>
      <c r="AD147" s="16"/>
      <c r="AE147" s="16"/>
      <c r="AF147" s="16"/>
    </row>
    <row r="148" spans="2:32" ht="26.25" customHeight="1">
      <c r="B148" s="22"/>
      <c r="C148" s="22"/>
      <c r="D148" s="8" t="s">
        <v>33</v>
      </c>
      <c r="E148" s="43">
        <f>Eingabe!C30</f>
        <v>27</v>
      </c>
      <c r="F148" s="81"/>
      <c r="G148" s="82"/>
      <c r="H148" s="17"/>
      <c r="I148" s="5"/>
      <c r="J148" s="5">
        <f t="shared" si="13"/>
        <v>0</v>
      </c>
      <c r="K148" s="121"/>
      <c r="L148" s="5">
        <f t="shared" si="14"/>
        <v>0</v>
      </c>
      <c r="M148" s="135">
        <f>Eingabe!U30</f>
        <v>0</v>
      </c>
      <c r="N148" s="121">
        <f t="shared" si="15"/>
        <v>0</v>
      </c>
      <c r="O148" s="130">
        <f t="shared" si="16"/>
        <v>0</v>
      </c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16"/>
      <c r="AC148" s="16"/>
      <c r="AD148" s="16"/>
      <c r="AE148" s="16"/>
      <c r="AF148" s="16"/>
    </row>
    <row r="149" spans="2:32" ht="26.25" customHeight="1">
      <c r="B149" s="22"/>
      <c r="C149" s="22"/>
      <c r="D149" s="8" t="s">
        <v>34</v>
      </c>
      <c r="E149" s="43">
        <f>Eingabe!C31</f>
        <v>28</v>
      </c>
      <c r="F149" s="81"/>
      <c r="G149" s="82"/>
      <c r="H149" s="17"/>
      <c r="I149" s="5"/>
      <c r="J149" s="5">
        <f t="shared" si="13"/>
        <v>0</v>
      </c>
      <c r="K149" s="121"/>
      <c r="L149" s="5">
        <f t="shared" si="14"/>
        <v>0</v>
      </c>
      <c r="M149" s="135">
        <f>Eingabe!U31</f>
        <v>0</v>
      </c>
      <c r="N149" s="121">
        <f t="shared" si="15"/>
        <v>0</v>
      </c>
      <c r="O149" s="130">
        <f t="shared" si="16"/>
        <v>0</v>
      </c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16"/>
      <c r="AC149" s="16"/>
      <c r="AD149" s="16"/>
      <c r="AE149" s="16"/>
      <c r="AF149" s="16"/>
    </row>
    <row r="150" spans="2:32" ht="26.25" customHeight="1">
      <c r="B150" s="22"/>
      <c r="C150" s="22"/>
      <c r="D150" s="8" t="s">
        <v>35</v>
      </c>
      <c r="E150" s="43">
        <f>Eingabe!C32</f>
        <v>29</v>
      </c>
      <c r="F150" s="81"/>
      <c r="G150" s="82"/>
      <c r="H150" s="17"/>
      <c r="I150" s="5"/>
      <c r="J150" s="5">
        <f t="shared" si="13"/>
        <v>0</v>
      </c>
      <c r="K150" s="121"/>
      <c r="L150" s="5">
        <f t="shared" si="14"/>
        <v>0</v>
      </c>
      <c r="M150" s="135">
        <f>Eingabe!U32</f>
        <v>0</v>
      </c>
      <c r="N150" s="121">
        <f t="shared" si="15"/>
        <v>0</v>
      </c>
      <c r="O150" s="130">
        <f t="shared" si="16"/>
        <v>0</v>
      </c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16"/>
      <c r="AC150" s="16"/>
      <c r="AD150" s="16"/>
      <c r="AE150" s="16"/>
      <c r="AF150" s="16"/>
    </row>
    <row r="151" spans="2:32" ht="26.25" customHeight="1">
      <c r="B151" s="22"/>
      <c r="C151" s="22"/>
      <c r="D151" s="8" t="s">
        <v>36</v>
      </c>
      <c r="E151" s="43">
        <f>Eingabe!C33</f>
        <v>30</v>
      </c>
      <c r="F151" s="81"/>
      <c r="G151" s="82"/>
      <c r="H151" s="17"/>
      <c r="I151" s="5"/>
      <c r="J151" s="5">
        <f t="shared" si="13"/>
        <v>0</v>
      </c>
      <c r="K151" s="121"/>
      <c r="L151" s="5">
        <f t="shared" si="14"/>
        <v>0</v>
      </c>
      <c r="M151" s="135">
        <f>Eingabe!U33</f>
        <v>0</v>
      </c>
      <c r="N151" s="121">
        <f t="shared" si="15"/>
        <v>0</v>
      </c>
      <c r="O151" s="130">
        <f t="shared" si="16"/>
        <v>0</v>
      </c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16"/>
      <c r="AC151" s="16"/>
      <c r="AD151" s="16"/>
      <c r="AE151" s="16"/>
      <c r="AF151" s="16"/>
    </row>
    <row r="152" spans="2:32" ht="26.25" customHeight="1">
      <c r="B152" s="22"/>
      <c r="C152" s="22"/>
      <c r="D152" s="8" t="s">
        <v>37</v>
      </c>
      <c r="E152" s="43">
        <f>Eingabe!C34</f>
        <v>31</v>
      </c>
      <c r="F152" s="81"/>
      <c r="G152" s="82"/>
      <c r="H152" s="17"/>
      <c r="I152" s="5"/>
      <c r="J152" s="5">
        <f t="shared" si="13"/>
        <v>0</v>
      </c>
      <c r="K152" s="121"/>
      <c r="L152" s="5">
        <f t="shared" si="14"/>
        <v>0</v>
      </c>
      <c r="M152" s="135">
        <f>Eingabe!U34</f>
        <v>0</v>
      </c>
      <c r="N152" s="121">
        <f t="shared" si="15"/>
        <v>0</v>
      </c>
      <c r="O152" s="130">
        <f t="shared" si="16"/>
        <v>0</v>
      </c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16"/>
      <c r="AC152" s="16"/>
      <c r="AD152" s="16"/>
      <c r="AE152" s="16"/>
      <c r="AF152" s="16"/>
    </row>
    <row r="153" spans="2:32" ht="26.25" customHeight="1">
      <c r="B153" s="22"/>
      <c r="C153" s="22"/>
      <c r="D153" s="8" t="s">
        <v>38</v>
      </c>
      <c r="E153" s="43">
        <f>Eingabe!C35</f>
        <v>32</v>
      </c>
      <c r="F153" s="81"/>
      <c r="G153" s="82"/>
      <c r="H153" s="17"/>
      <c r="I153" s="5"/>
      <c r="J153" s="5">
        <f t="shared" si="13"/>
        <v>0</v>
      </c>
      <c r="K153" s="121"/>
      <c r="L153" s="5">
        <f t="shared" si="14"/>
        <v>0</v>
      </c>
      <c r="M153" s="135">
        <f>Eingabe!U35</f>
        <v>0</v>
      </c>
      <c r="N153" s="121">
        <f t="shared" si="15"/>
        <v>0</v>
      </c>
      <c r="O153" s="130">
        <f t="shared" si="16"/>
        <v>0</v>
      </c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16"/>
      <c r="AC153" s="16"/>
      <c r="AD153" s="16"/>
      <c r="AE153" s="16"/>
      <c r="AF153" s="16"/>
    </row>
    <row r="154" spans="2:32" ht="26.25" customHeight="1">
      <c r="B154" s="22"/>
      <c r="C154" s="22"/>
      <c r="D154" s="8" t="s">
        <v>39</v>
      </c>
      <c r="E154" s="43">
        <f>Eingabe!C36</f>
        <v>33</v>
      </c>
      <c r="F154" s="81"/>
      <c r="G154" s="82"/>
      <c r="H154" s="17"/>
      <c r="I154" s="5"/>
      <c r="J154" s="5">
        <f aca="true" t="shared" si="17" ref="J154:J171">K154-I154</f>
        <v>0</v>
      </c>
      <c r="K154" s="121"/>
      <c r="L154" s="5">
        <f t="shared" si="14"/>
        <v>0</v>
      </c>
      <c r="M154" s="135">
        <f>Eingabe!U36</f>
        <v>0</v>
      </c>
      <c r="N154" s="121">
        <f t="shared" si="15"/>
        <v>0</v>
      </c>
      <c r="O154" s="130">
        <f t="shared" si="16"/>
        <v>0</v>
      </c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16"/>
      <c r="AC154" s="16"/>
      <c r="AD154" s="16"/>
      <c r="AE154" s="16"/>
      <c r="AF154" s="16"/>
    </row>
    <row r="155" spans="2:32" ht="26.25" customHeight="1">
      <c r="B155" s="22"/>
      <c r="C155" s="22"/>
      <c r="D155" s="8" t="s">
        <v>40</v>
      </c>
      <c r="E155" s="43">
        <f>Eingabe!C37</f>
        <v>34</v>
      </c>
      <c r="F155" s="81"/>
      <c r="G155" s="82"/>
      <c r="H155" s="17"/>
      <c r="I155" s="5"/>
      <c r="J155" s="5">
        <f t="shared" si="17"/>
        <v>0</v>
      </c>
      <c r="K155" s="121"/>
      <c r="L155" s="5">
        <f t="shared" si="14"/>
        <v>0</v>
      </c>
      <c r="M155" s="135">
        <f>Eingabe!U37</f>
        <v>0</v>
      </c>
      <c r="N155" s="121">
        <f t="shared" si="15"/>
        <v>0</v>
      </c>
      <c r="O155" s="130">
        <f t="shared" si="16"/>
        <v>0</v>
      </c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16"/>
      <c r="AC155" s="16"/>
      <c r="AD155" s="16"/>
      <c r="AE155" s="16"/>
      <c r="AF155" s="16"/>
    </row>
    <row r="156" spans="2:32" ht="26.25" customHeight="1">
      <c r="B156" s="22"/>
      <c r="C156" s="22"/>
      <c r="D156" s="8" t="s">
        <v>41</v>
      </c>
      <c r="E156" s="43">
        <f>Eingabe!C38</f>
        <v>35</v>
      </c>
      <c r="F156" s="81"/>
      <c r="G156" s="82"/>
      <c r="H156" s="17"/>
      <c r="I156" s="5"/>
      <c r="J156" s="5">
        <f t="shared" si="17"/>
        <v>0</v>
      </c>
      <c r="K156" s="121"/>
      <c r="L156" s="5">
        <f t="shared" si="14"/>
        <v>0</v>
      </c>
      <c r="M156" s="135">
        <f>Eingabe!U38</f>
        <v>0</v>
      </c>
      <c r="N156" s="121">
        <f t="shared" si="15"/>
        <v>0</v>
      </c>
      <c r="O156" s="130">
        <f t="shared" si="16"/>
        <v>0</v>
      </c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16"/>
      <c r="AC156" s="16"/>
      <c r="AD156" s="16"/>
      <c r="AE156" s="16"/>
      <c r="AF156" s="16"/>
    </row>
    <row r="157" spans="2:32" ht="26.25" customHeight="1">
      <c r="B157" s="22"/>
      <c r="C157" s="22"/>
      <c r="D157" s="8" t="s">
        <v>42</v>
      </c>
      <c r="E157" s="43">
        <f>Eingabe!C39</f>
        <v>36</v>
      </c>
      <c r="F157" s="81"/>
      <c r="G157" s="82"/>
      <c r="H157" s="17"/>
      <c r="I157" s="5"/>
      <c r="J157" s="5">
        <f t="shared" si="17"/>
        <v>0</v>
      </c>
      <c r="K157" s="121"/>
      <c r="L157" s="5">
        <f t="shared" si="14"/>
        <v>0</v>
      </c>
      <c r="M157" s="135">
        <f>Eingabe!U39</f>
        <v>0</v>
      </c>
      <c r="N157" s="121">
        <f t="shared" si="15"/>
        <v>0</v>
      </c>
      <c r="O157" s="130">
        <f t="shared" si="16"/>
        <v>0</v>
      </c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16"/>
      <c r="AC157" s="16"/>
      <c r="AD157" s="16"/>
      <c r="AE157" s="16"/>
      <c r="AF157" s="16"/>
    </row>
    <row r="158" spans="2:32" ht="26.25" customHeight="1">
      <c r="B158" s="22"/>
      <c r="C158" s="22"/>
      <c r="D158" s="8" t="s">
        <v>43</v>
      </c>
      <c r="E158" s="43">
        <f>Eingabe!C40</f>
        <v>37</v>
      </c>
      <c r="F158" s="81"/>
      <c r="G158" s="82"/>
      <c r="H158" s="17"/>
      <c r="I158" s="5"/>
      <c r="J158" s="5">
        <f t="shared" si="17"/>
        <v>0</v>
      </c>
      <c r="K158" s="121"/>
      <c r="L158" s="5">
        <f t="shared" si="14"/>
        <v>0</v>
      </c>
      <c r="M158" s="135">
        <f>Eingabe!U40</f>
        <v>0</v>
      </c>
      <c r="N158" s="121">
        <f t="shared" si="15"/>
        <v>0</v>
      </c>
      <c r="O158" s="130">
        <f t="shared" si="16"/>
        <v>0</v>
      </c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16"/>
      <c r="AC158" s="16"/>
      <c r="AD158" s="16"/>
      <c r="AE158" s="16"/>
      <c r="AF158" s="16"/>
    </row>
    <row r="159" spans="2:32" ht="26.25" customHeight="1">
      <c r="B159" s="22"/>
      <c r="C159" s="22"/>
      <c r="D159" s="8" t="s">
        <v>44</v>
      </c>
      <c r="E159" s="43">
        <f>Eingabe!C41</f>
        <v>38</v>
      </c>
      <c r="F159" s="81"/>
      <c r="G159" s="82"/>
      <c r="H159" s="17"/>
      <c r="I159" s="5"/>
      <c r="J159" s="5">
        <f t="shared" si="17"/>
        <v>0</v>
      </c>
      <c r="K159" s="121"/>
      <c r="L159" s="5">
        <f t="shared" si="14"/>
        <v>0</v>
      </c>
      <c r="M159" s="135">
        <f>Eingabe!U41</f>
        <v>0</v>
      </c>
      <c r="N159" s="121">
        <f t="shared" si="15"/>
        <v>0</v>
      </c>
      <c r="O159" s="130">
        <f t="shared" si="16"/>
        <v>0</v>
      </c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16"/>
      <c r="AC159" s="16"/>
      <c r="AD159" s="16"/>
      <c r="AE159" s="16"/>
      <c r="AF159" s="16"/>
    </row>
    <row r="160" spans="2:32" ht="26.25" customHeight="1">
      <c r="B160" s="22"/>
      <c r="C160" s="22"/>
      <c r="D160" s="8" t="s">
        <v>45</v>
      </c>
      <c r="E160" s="43">
        <f>Eingabe!C42</f>
        <v>39</v>
      </c>
      <c r="F160" s="81"/>
      <c r="G160" s="82"/>
      <c r="H160" s="17"/>
      <c r="I160" s="5"/>
      <c r="J160" s="5">
        <f t="shared" si="17"/>
        <v>0</v>
      </c>
      <c r="K160" s="121"/>
      <c r="L160" s="5">
        <f t="shared" si="14"/>
        <v>0</v>
      </c>
      <c r="M160" s="135">
        <f>Eingabe!U42</f>
        <v>0</v>
      </c>
      <c r="N160" s="121">
        <f t="shared" si="15"/>
        <v>0</v>
      </c>
      <c r="O160" s="130">
        <f t="shared" si="16"/>
        <v>0</v>
      </c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16"/>
      <c r="AC160" s="16"/>
      <c r="AD160" s="16"/>
      <c r="AE160" s="16"/>
      <c r="AF160" s="16"/>
    </row>
    <row r="161" spans="2:32" ht="26.25" customHeight="1">
      <c r="B161" s="22"/>
      <c r="C161" s="22"/>
      <c r="D161" s="8" t="s">
        <v>46</v>
      </c>
      <c r="E161" s="43">
        <f>Eingabe!C43</f>
        <v>40</v>
      </c>
      <c r="F161" s="81"/>
      <c r="G161" s="82"/>
      <c r="H161" s="17"/>
      <c r="I161" s="5"/>
      <c r="J161" s="5">
        <f t="shared" si="17"/>
        <v>0</v>
      </c>
      <c r="K161" s="121"/>
      <c r="L161" s="5">
        <f t="shared" si="14"/>
        <v>0</v>
      </c>
      <c r="M161" s="135">
        <f>Eingabe!U43</f>
        <v>0</v>
      </c>
      <c r="N161" s="121">
        <f t="shared" si="15"/>
        <v>0</v>
      </c>
      <c r="O161" s="130">
        <f t="shared" si="16"/>
        <v>0</v>
      </c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16"/>
      <c r="AC161" s="16"/>
      <c r="AD161" s="16"/>
      <c r="AE161" s="16"/>
      <c r="AF161" s="16"/>
    </row>
    <row r="162" spans="2:32" ht="26.25" customHeight="1">
      <c r="B162" s="22"/>
      <c r="C162" s="22"/>
      <c r="D162" s="8" t="s">
        <v>47</v>
      </c>
      <c r="E162" s="43">
        <f>Eingabe!C44</f>
        <v>41</v>
      </c>
      <c r="F162" s="81"/>
      <c r="G162" s="82"/>
      <c r="H162" s="17"/>
      <c r="I162" s="5"/>
      <c r="J162" s="5">
        <f t="shared" si="17"/>
        <v>0</v>
      </c>
      <c r="K162" s="121"/>
      <c r="L162" s="5">
        <f t="shared" si="14"/>
        <v>0</v>
      </c>
      <c r="M162" s="135">
        <f>Eingabe!U44</f>
        <v>0</v>
      </c>
      <c r="N162" s="121">
        <f t="shared" si="15"/>
        <v>0</v>
      </c>
      <c r="O162" s="130">
        <f t="shared" si="16"/>
        <v>0</v>
      </c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16"/>
      <c r="AC162" s="16"/>
      <c r="AD162" s="16"/>
      <c r="AE162" s="16"/>
      <c r="AF162" s="16"/>
    </row>
    <row r="163" spans="2:32" ht="26.25" customHeight="1">
      <c r="B163" s="22"/>
      <c r="C163" s="22"/>
      <c r="D163" s="8" t="s">
        <v>48</v>
      </c>
      <c r="E163" s="43">
        <f>Eingabe!C45</f>
        <v>42</v>
      </c>
      <c r="F163" s="81"/>
      <c r="G163" s="82"/>
      <c r="H163" s="17"/>
      <c r="I163" s="5"/>
      <c r="J163" s="5">
        <f t="shared" si="17"/>
        <v>0</v>
      </c>
      <c r="K163" s="121"/>
      <c r="L163" s="5">
        <f t="shared" si="14"/>
        <v>0</v>
      </c>
      <c r="M163" s="135">
        <f>Eingabe!U45</f>
        <v>0</v>
      </c>
      <c r="N163" s="121">
        <f t="shared" si="15"/>
        <v>0</v>
      </c>
      <c r="O163" s="130">
        <f t="shared" si="16"/>
        <v>0</v>
      </c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16"/>
      <c r="AC163" s="16"/>
      <c r="AD163" s="16"/>
      <c r="AE163" s="16"/>
      <c r="AF163" s="16"/>
    </row>
    <row r="164" spans="2:32" ht="26.25" customHeight="1">
      <c r="B164" s="22"/>
      <c r="C164" s="22"/>
      <c r="D164" s="8" t="s">
        <v>49</v>
      </c>
      <c r="E164" s="43">
        <f>Eingabe!C46</f>
        <v>43</v>
      </c>
      <c r="F164" s="81"/>
      <c r="G164" s="82"/>
      <c r="H164" s="17"/>
      <c r="I164" s="5"/>
      <c r="J164" s="5">
        <f t="shared" si="17"/>
        <v>0</v>
      </c>
      <c r="K164" s="121"/>
      <c r="L164" s="5">
        <f t="shared" si="14"/>
        <v>0</v>
      </c>
      <c r="M164" s="135">
        <f>Eingabe!U46</f>
        <v>0</v>
      </c>
      <c r="N164" s="121">
        <f t="shared" si="15"/>
        <v>0</v>
      </c>
      <c r="O164" s="130">
        <f t="shared" si="16"/>
        <v>0</v>
      </c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16"/>
      <c r="AC164" s="16"/>
      <c r="AD164" s="16"/>
      <c r="AE164" s="16"/>
      <c r="AF164" s="16"/>
    </row>
    <row r="165" spans="2:32" ht="26.25" customHeight="1">
      <c r="B165" s="22"/>
      <c r="C165" s="22"/>
      <c r="D165" s="8" t="s">
        <v>50</v>
      </c>
      <c r="E165" s="43">
        <f>Eingabe!C47</f>
        <v>44</v>
      </c>
      <c r="F165" s="81"/>
      <c r="G165" s="82"/>
      <c r="H165" s="17"/>
      <c r="I165" s="5"/>
      <c r="J165" s="5">
        <f t="shared" si="17"/>
        <v>0</v>
      </c>
      <c r="K165" s="121"/>
      <c r="L165" s="5">
        <f t="shared" si="14"/>
        <v>0</v>
      </c>
      <c r="M165" s="135">
        <f>Eingabe!U47</f>
        <v>0</v>
      </c>
      <c r="N165" s="121">
        <f t="shared" si="15"/>
        <v>0</v>
      </c>
      <c r="O165" s="130">
        <f t="shared" si="16"/>
        <v>0</v>
      </c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16"/>
      <c r="AC165" s="16"/>
      <c r="AD165" s="16"/>
      <c r="AE165" s="16"/>
      <c r="AF165" s="16"/>
    </row>
    <row r="166" spans="2:32" ht="26.25" customHeight="1">
      <c r="B166" s="22"/>
      <c r="C166" s="22"/>
      <c r="D166" s="8" t="s">
        <v>51</v>
      </c>
      <c r="E166" s="43">
        <f>Eingabe!C48</f>
        <v>45</v>
      </c>
      <c r="F166" s="81"/>
      <c r="G166" s="82"/>
      <c r="H166" s="17"/>
      <c r="I166" s="5"/>
      <c r="J166" s="5">
        <f t="shared" si="17"/>
        <v>0</v>
      </c>
      <c r="K166" s="121"/>
      <c r="L166" s="5">
        <f t="shared" si="14"/>
        <v>0</v>
      </c>
      <c r="M166" s="135">
        <f>Eingabe!U48</f>
        <v>0</v>
      </c>
      <c r="N166" s="121">
        <f t="shared" si="15"/>
        <v>0</v>
      </c>
      <c r="O166" s="130">
        <f t="shared" si="16"/>
        <v>0</v>
      </c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16"/>
      <c r="AC166" s="16"/>
      <c r="AD166" s="16"/>
      <c r="AE166" s="16"/>
      <c r="AF166" s="16"/>
    </row>
    <row r="167" spans="2:32" ht="26.25" customHeight="1">
      <c r="B167" s="22"/>
      <c r="C167" s="22"/>
      <c r="D167" s="8" t="s">
        <v>52</v>
      </c>
      <c r="E167" s="43">
        <f>Eingabe!C49</f>
        <v>46</v>
      </c>
      <c r="F167" s="81"/>
      <c r="G167" s="82"/>
      <c r="H167" s="17"/>
      <c r="I167" s="5"/>
      <c r="J167" s="5">
        <f t="shared" si="17"/>
        <v>0</v>
      </c>
      <c r="K167" s="121"/>
      <c r="L167" s="5">
        <f t="shared" si="14"/>
        <v>0</v>
      </c>
      <c r="M167" s="135">
        <f>Eingabe!U49</f>
        <v>0</v>
      </c>
      <c r="N167" s="121">
        <f t="shared" si="15"/>
        <v>0</v>
      </c>
      <c r="O167" s="130">
        <f t="shared" si="16"/>
        <v>0</v>
      </c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16"/>
      <c r="AC167" s="16"/>
      <c r="AD167" s="16"/>
      <c r="AE167" s="16"/>
      <c r="AF167" s="16"/>
    </row>
    <row r="168" spans="2:32" ht="26.25" customHeight="1">
      <c r="B168" s="22"/>
      <c r="C168" s="22"/>
      <c r="D168" s="8" t="s">
        <v>53</v>
      </c>
      <c r="E168" s="43">
        <f>Eingabe!C50</f>
        <v>47</v>
      </c>
      <c r="F168" s="81"/>
      <c r="G168" s="82"/>
      <c r="H168" s="17"/>
      <c r="I168" s="5"/>
      <c r="J168" s="5">
        <f t="shared" si="17"/>
        <v>0</v>
      </c>
      <c r="K168" s="121"/>
      <c r="L168" s="5">
        <f t="shared" si="14"/>
        <v>0</v>
      </c>
      <c r="M168" s="135">
        <f>Eingabe!U50</f>
        <v>0</v>
      </c>
      <c r="N168" s="121">
        <f t="shared" si="15"/>
        <v>0</v>
      </c>
      <c r="O168" s="130">
        <f t="shared" si="16"/>
        <v>0</v>
      </c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16"/>
      <c r="AC168" s="16"/>
      <c r="AD168" s="16"/>
      <c r="AE168" s="16"/>
      <c r="AF168" s="16"/>
    </row>
    <row r="169" spans="2:32" ht="26.25" customHeight="1">
      <c r="B169" s="22"/>
      <c r="C169" s="22"/>
      <c r="D169" s="8" t="s">
        <v>54</v>
      </c>
      <c r="E169" s="43">
        <f>Eingabe!C51</f>
        <v>48</v>
      </c>
      <c r="F169" s="81"/>
      <c r="G169" s="82"/>
      <c r="H169" s="17"/>
      <c r="I169" s="5"/>
      <c r="J169" s="5">
        <f t="shared" si="17"/>
        <v>0</v>
      </c>
      <c r="K169" s="121"/>
      <c r="L169" s="5">
        <f t="shared" si="14"/>
        <v>0</v>
      </c>
      <c r="M169" s="135">
        <f>Eingabe!U51</f>
        <v>0</v>
      </c>
      <c r="N169" s="121">
        <f t="shared" si="15"/>
        <v>0</v>
      </c>
      <c r="O169" s="130">
        <f t="shared" si="16"/>
        <v>0</v>
      </c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16"/>
      <c r="AC169" s="16"/>
      <c r="AD169" s="16"/>
      <c r="AE169" s="16"/>
      <c r="AF169" s="16"/>
    </row>
    <row r="170" spans="2:32" ht="26.25" customHeight="1">
      <c r="B170" s="22"/>
      <c r="C170" s="22"/>
      <c r="D170" s="8" t="s">
        <v>55</v>
      </c>
      <c r="E170" s="43">
        <f>Eingabe!C52</f>
        <v>49</v>
      </c>
      <c r="F170" s="81"/>
      <c r="G170" s="82"/>
      <c r="H170" s="17"/>
      <c r="I170" s="5"/>
      <c r="J170" s="5">
        <f t="shared" si="17"/>
        <v>0</v>
      </c>
      <c r="K170" s="121"/>
      <c r="L170" s="5">
        <f t="shared" si="14"/>
        <v>0</v>
      </c>
      <c r="M170" s="135">
        <f>Eingabe!U52</f>
        <v>0</v>
      </c>
      <c r="N170" s="121">
        <f t="shared" si="15"/>
        <v>0</v>
      </c>
      <c r="O170" s="130">
        <f t="shared" si="16"/>
        <v>0</v>
      </c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16"/>
      <c r="AC170" s="16"/>
      <c r="AD170" s="16"/>
      <c r="AE170" s="16"/>
      <c r="AF170" s="16"/>
    </row>
    <row r="171" spans="2:32" ht="26.25" customHeight="1" thickBot="1">
      <c r="B171" s="22"/>
      <c r="C171" s="22"/>
      <c r="D171" s="18" t="s">
        <v>56</v>
      </c>
      <c r="E171" s="44">
        <f>Eingabe!C53</f>
        <v>50</v>
      </c>
      <c r="F171" s="83"/>
      <c r="G171" s="84"/>
      <c r="H171" s="123"/>
      <c r="I171" s="20"/>
      <c r="J171" s="20">
        <f t="shared" si="17"/>
        <v>0</v>
      </c>
      <c r="K171" s="124"/>
      <c r="L171" s="36">
        <f>SUM(K171/10)</f>
        <v>0</v>
      </c>
      <c r="M171" s="138">
        <f>Eingabe!U53</f>
        <v>0</v>
      </c>
      <c r="N171" s="121">
        <f t="shared" si="15"/>
        <v>0</v>
      </c>
      <c r="O171" s="145">
        <f t="shared" si="16"/>
        <v>0</v>
      </c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16"/>
      <c r="AC171" s="16"/>
      <c r="AD171" s="16"/>
      <c r="AE171" s="16"/>
      <c r="AF171" s="16"/>
    </row>
    <row r="172" spans="2:32" ht="26.25" customHeight="1" thickBot="1">
      <c r="B172" s="22"/>
      <c r="C172" s="22"/>
      <c r="D172" s="240" t="str">
        <f>Eingabe!$B$54</f>
        <v>Punktevergabe: 30,29,28,27,26,25,24,23,22,21,20,19,18,17,16,15,14,13,12,11,10,9,8,7,6,5,4,3,2,1</v>
      </c>
      <c r="E172" s="241"/>
      <c r="F172" s="241"/>
      <c r="G172" s="241"/>
      <c r="H172" s="241"/>
      <c r="I172" s="241"/>
      <c r="J172" s="241"/>
      <c r="K172" s="241"/>
      <c r="L172" s="241"/>
      <c r="M172" s="241"/>
      <c r="N172" s="241"/>
      <c r="O172" s="242"/>
      <c r="P172" s="22"/>
      <c r="Q172" s="22"/>
      <c r="T172" s="30"/>
      <c r="U172" s="31"/>
      <c r="V172" s="31"/>
      <c r="W172" s="22"/>
      <c r="X172" s="22"/>
      <c r="Y172" s="22"/>
      <c r="Z172" s="22"/>
      <c r="AA172" s="22"/>
      <c r="AB172" s="16"/>
      <c r="AC172" s="16"/>
      <c r="AD172" s="16"/>
      <c r="AE172" s="16"/>
      <c r="AF172" s="16"/>
    </row>
    <row r="173" spans="2:32" ht="26.25" customHeight="1">
      <c r="B173" s="22"/>
      <c r="C173" s="22"/>
      <c r="D173" s="22"/>
      <c r="E173" s="22"/>
      <c r="F173" s="42"/>
      <c r="G173" s="22"/>
      <c r="H173" s="22"/>
      <c r="I173" s="22"/>
      <c r="J173" s="22"/>
      <c r="K173" s="22"/>
      <c r="L173" s="22"/>
      <c r="M173" s="118"/>
      <c r="N173" s="118"/>
      <c r="O173" s="118"/>
      <c r="P173" s="22"/>
      <c r="Q173" s="22"/>
      <c r="T173" s="30"/>
      <c r="U173" s="31"/>
      <c r="V173" s="31"/>
      <c r="W173" s="22"/>
      <c r="X173" s="22"/>
      <c r="Y173" s="22"/>
      <c r="Z173" s="22"/>
      <c r="AA173" s="22"/>
      <c r="AB173" s="16"/>
      <c r="AC173" s="16"/>
      <c r="AD173" s="16"/>
      <c r="AE173" s="16"/>
      <c r="AF173" s="16"/>
    </row>
    <row r="174" spans="2:32" ht="26.25" customHeight="1">
      <c r="B174" s="22"/>
      <c r="C174" s="22"/>
      <c r="D174" s="31"/>
      <c r="E174" s="86"/>
      <c r="F174" s="115"/>
      <c r="G174" s="115" t="s">
        <v>68</v>
      </c>
      <c r="H174" s="32"/>
      <c r="I174" s="110">
        <v>1</v>
      </c>
      <c r="J174" s="111">
        <v>2</v>
      </c>
      <c r="K174" s="22"/>
      <c r="L174" s="101" t="s">
        <v>130</v>
      </c>
      <c r="M174" s="102"/>
      <c r="N174" s="136" t="s">
        <v>131</v>
      </c>
      <c r="O174" s="146"/>
      <c r="P174" s="31"/>
      <c r="Q174" s="31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16"/>
      <c r="AC174" s="16"/>
      <c r="AD174" s="16"/>
      <c r="AE174" s="16"/>
      <c r="AF174" s="16"/>
    </row>
    <row r="175" spans="2:32" ht="26.25" customHeight="1">
      <c r="B175" s="22"/>
      <c r="C175" s="22"/>
      <c r="D175" s="27"/>
      <c r="E175" s="86"/>
      <c r="F175" s="115"/>
      <c r="G175" s="115" t="s">
        <v>68</v>
      </c>
      <c r="H175" s="32"/>
      <c r="I175" s="112">
        <v>3</v>
      </c>
      <c r="J175" s="113">
        <v>4</v>
      </c>
      <c r="K175" s="22"/>
      <c r="L175" s="103" t="s">
        <v>132</v>
      </c>
      <c r="M175" s="101" t="s">
        <v>4</v>
      </c>
      <c r="N175" s="136" t="s">
        <v>133</v>
      </c>
      <c r="O175" s="146"/>
      <c r="P175" s="31"/>
      <c r="Q175" s="31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16"/>
      <c r="AC175" s="16"/>
      <c r="AD175" s="16"/>
      <c r="AE175" s="16"/>
      <c r="AF175" s="16"/>
    </row>
    <row r="176" spans="2:32" ht="26.25" customHeight="1">
      <c r="B176" s="22"/>
      <c r="C176" s="22"/>
      <c r="D176" s="27"/>
      <c r="E176" s="86"/>
      <c r="F176" s="115"/>
      <c r="G176" s="115" t="s">
        <v>68</v>
      </c>
      <c r="H176" s="32"/>
      <c r="I176" s="114">
        <v>5</v>
      </c>
      <c r="J176" s="31"/>
      <c r="K176" s="22"/>
      <c r="L176" s="101" t="s">
        <v>132</v>
      </c>
      <c r="M176" s="101" t="s">
        <v>5</v>
      </c>
      <c r="N176" s="136" t="s">
        <v>133</v>
      </c>
      <c r="O176" s="146"/>
      <c r="P176" s="31"/>
      <c r="Q176" s="31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16"/>
      <c r="AC176" s="16"/>
      <c r="AD176" s="16"/>
      <c r="AE176" s="16"/>
      <c r="AF176" s="16"/>
    </row>
    <row r="177" spans="2:27" ht="26.25" customHeight="1">
      <c r="B177" s="22"/>
      <c r="C177" s="27"/>
      <c r="D177" s="27"/>
      <c r="E177" s="46"/>
      <c r="F177" s="37"/>
      <c r="G177" s="37"/>
      <c r="H177" s="38"/>
      <c r="I177" s="39"/>
      <c r="J177" s="22"/>
      <c r="K177" s="22"/>
      <c r="L177" s="22"/>
      <c r="M177" s="118"/>
      <c r="N177" s="118"/>
      <c r="O177" s="118"/>
      <c r="P177" s="22"/>
      <c r="Q177" s="22"/>
      <c r="T177" s="30"/>
      <c r="U177" s="31"/>
      <c r="V177" s="31"/>
      <c r="W177" s="31"/>
      <c r="X177" s="30"/>
      <c r="Y177" s="30"/>
      <c r="Z177" s="31"/>
      <c r="AA177" s="30"/>
    </row>
    <row r="178" spans="2:27" ht="26.25" customHeight="1" thickBot="1">
      <c r="B178" s="22"/>
      <c r="C178" s="22"/>
      <c r="D178" s="22"/>
      <c r="E178" s="42"/>
      <c r="F178" s="22"/>
      <c r="G178" s="22"/>
      <c r="H178" s="22"/>
      <c r="I178" s="22"/>
      <c r="J178" s="22"/>
      <c r="K178" s="22"/>
      <c r="L178" s="22"/>
      <c r="M178" s="118"/>
      <c r="N178" s="118"/>
      <c r="O178" s="118"/>
      <c r="P178" s="22"/>
      <c r="Q178" s="22"/>
      <c r="T178" s="30"/>
      <c r="U178" s="31"/>
      <c r="V178" s="31"/>
      <c r="W178" s="31"/>
      <c r="X178" s="30"/>
      <c r="Y178" s="30"/>
      <c r="Z178" s="31"/>
      <c r="AA178" s="30"/>
    </row>
    <row r="179" spans="2:32" ht="34.5" customHeight="1" thickBot="1">
      <c r="B179" s="22"/>
      <c r="C179" s="22"/>
      <c r="D179" s="200">
        <f>Eingabe!$V$3</f>
        <v>43711</v>
      </c>
      <c r="E179" s="201"/>
      <c r="F179" s="201"/>
      <c r="G179" s="201"/>
      <c r="H179" s="201"/>
      <c r="I179" s="201"/>
      <c r="J179" s="201"/>
      <c r="K179" s="201"/>
      <c r="L179" s="201"/>
      <c r="M179" s="201"/>
      <c r="N179" s="201"/>
      <c r="O179" s="202"/>
      <c r="P179" s="22"/>
      <c r="Q179" s="22"/>
      <c r="T179" s="30"/>
      <c r="U179" s="31"/>
      <c r="V179" s="31"/>
      <c r="W179" s="31"/>
      <c r="X179" s="30"/>
      <c r="Y179" s="30"/>
      <c r="Z179" s="22"/>
      <c r="AA179" s="22"/>
      <c r="AB179" s="16"/>
      <c r="AC179" s="16"/>
      <c r="AD179" s="16"/>
      <c r="AE179" s="16"/>
      <c r="AF179" s="16"/>
    </row>
    <row r="180" spans="2:32" ht="31.5">
      <c r="B180" s="22"/>
      <c r="C180" s="22"/>
      <c r="D180" s="245" t="s">
        <v>0</v>
      </c>
      <c r="E180" s="203" t="s">
        <v>63</v>
      </c>
      <c r="F180" s="203" t="s">
        <v>66</v>
      </c>
      <c r="G180" s="203"/>
      <c r="H180" s="198" t="s">
        <v>67</v>
      </c>
      <c r="I180" s="203" t="s">
        <v>4</v>
      </c>
      <c r="J180" s="203" t="s">
        <v>5</v>
      </c>
      <c r="K180" s="203" t="s">
        <v>6</v>
      </c>
      <c r="L180" s="203" t="s">
        <v>62</v>
      </c>
      <c r="M180" s="205" t="s">
        <v>3</v>
      </c>
      <c r="N180" s="33" t="s">
        <v>60</v>
      </c>
      <c r="O180" s="34"/>
      <c r="P180" s="22"/>
      <c r="Q180" s="22"/>
      <c r="R180" s="22"/>
      <c r="S180" s="22"/>
      <c r="T180" s="22"/>
      <c r="U180" s="22"/>
      <c r="V180" s="22"/>
      <c r="W180" s="31"/>
      <c r="X180" s="30"/>
      <c r="Y180" s="30"/>
      <c r="Z180" s="22"/>
      <c r="AA180" s="22"/>
      <c r="AB180" s="16"/>
      <c r="AC180" s="16"/>
      <c r="AD180" s="16"/>
      <c r="AE180" s="16"/>
      <c r="AF180" s="16"/>
    </row>
    <row r="181" spans="2:32" ht="26.25" customHeight="1" thickBot="1">
      <c r="B181" s="22"/>
      <c r="C181" s="22"/>
      <c r="D181" s="246"/>
      <c r="E181" s="204"/>
      <c r="F181" s="204"/>
      <c r="G181" s="204"/>
      <c r="H181" s="199"/>
      <c r="I181" s="204"/>
      <c r="J181" s="204"/>
      <c r="K181" s="204"/>
      <c r="L181" s="204"/>
      <c r="M181" s="206"/>
      <c r="N181" s="47" t="s">
        <v>58</v>
      </c>
      <c r="O181" s="48" t="s">
        <v>59</v>
      </c>
      <c r="P181" s="22"/>
      <c r="Q181" s="22"/>
      <c r="R181" s="22"/>
      <c r="S181" s="22"/>
      <c r="T181" s="22"/>
      <c r="U181" s="22"/>
      <c r="V181" s="22"/>
      <c r="W181" s="31"/>
      <c r="X181" s="30"/>
      <c r="Y181" s="30"/>
      <c r="Z181" s="22"/>
      <c r="AA181" s="22"/>
      <c r="AB181" s="16"/>
      <c r="AC181" s="16"/>
      <c r="AD181" s="16"/>
      <c r="AE181" s="16"/>
      <c r="AF181" s="16"/>
    </row>
    <row r="182" spans="2:32" ht="26.25" customHeight="1">
      <c r="B182" s="22"/>
      <c r="C182" s="22"/>
      <c r="D182" s="9" t="s">
        <v>7</v>
      </c>
      <c r="E182" s="44" t="str">
        <f>Eingabe!C4</f>
        <v>Marko Neumayer</v>
      </c>
      <c r="F182" s="79"/>
      <c r="G182" s="80"/>
      <c r="H182" s="120"/>
      <c r="I182" s="5"/>
      <c r="J182" s="5">
        <f aca="true" t="shared" si="18" ref="J182:J213">K182-I182</f>
        <v>0</v>
      </c>
      <c r="K182" s="121"/>
      <c r="L182" s="50">
        <f>SUM(K182/10)</f>
        <v>0</v>
      </c>
      <c r="M182" s="135">
        <f>Eingabe!V4</f>
        <v>0</v>
      </c>
      <c r="N182" s="141"/>
      <c r="O182" s="144"/>
      <c r="P182" s="22"/>
      <c r="Q182" s="22"/>
      <c r="R182" s="22"/>
      <c r="S182" s="22"/>
      <c r="T182" s="22"/>
      <c r="U182" s="22"/>
      <c r="V182" s="22"/>
      <c r="W182" s="31"/>
      <c r="X182" s="30"/>
      <c r="Y182" s="30"/>
      <c r="Z182" s="22"/>
      <c r="AA182" s="22"/>
      <c r="AB182" s="16"/>
      <c r="AC182" s="16"/>
      <c r="AD182" s="16"/>
      <c r="AE182" s="16"/>
      <c r="AF182" s="16"/>
    </row>
    <row r="183" spans="2:32" ht="26.25" customHeight="1">
      <c r="B183" s="22"/>
      <c r="C183" s="22"/>
      <c r="D183" s="10" t="s">
        <v>8</v>
      </c>
      <c r="E183" s="43" t="str">
        <f>Eingabe!C5</f>
        <v>Gerhard Fischer </v>
      </c>
      <c r="F183" s="81"/>
      <c r="G183" s="82"/>
      <c r="H183" s="17"/>
      <c r="I183" s="5"/>
      <c r="J183" s="5">
        <f t="shared" si="18"/>
        <v>0</v>
      </c>
      <c r="K183" s="121"/>
      <c r="L183" s="5">
        <f>SUM(K183/10)</f>
        <v>0</v>
      </c>
      <c r="M183" s="135">
        <f>Eingabe!V5</f>
        <v>0</v>
      </c>
      <c r="N183" s="125">
        <f>$K$182-K183</f>
        <v>0</v>
      </c>
      <c r="O183" s="126"/>
      <c r="P183" s="22"/>
      <c r="Q183" s="22"/>
      <c r="R183" s="22"/>
      <c r="S183" s="22"/>
      <c r="T183" s="22"/>
      <c r="U183" s="22"/>
      <c r="V183" s="22"/>
      <c r="W183" s="31"/>
      <c r="X183" s="30"/>
      <c r="Y183" s="30"/>
      <c r="Z183" s="22"/>
      <c r="AA183" s="22"/>
      <c r="AB183" s="16"/>
      <c r="AC183" s="16"/>
      <c r="AD183" s="16"/>
      <c r="AE183" s="16"/>
      <c r="AF183" s="16"/>
    </row>
    <row r="184" spans="2:32" ht="26.25" customHeight="1">
      <c r="B184" s="22"/>
      <c r="C184" s="22"/>
      <c r="D184" s="11" t="s">
        <v>9</v>
      </c>
      <c r="E184" s="43" t="str">
        <f>Eingabe!C6</f>
        <v>Gabi Krausler</v>
      </c>
      <c r="F184" s="81"/>
      <c r="G184" s="82"/>
      <c r="H184" s="17"/>
      <c r="I184" s="5"/>
      <c r="J184" s="5">
        <f t="shared" si="18"/>
        <v>0</v>
      </c>
      <c r="K184" s="121"/>
      <c r="L184" s="5">
        <f aca="true" t="shared" si="19" ref="L184:L230">SUM(K184/10)</f>
        <v>0</v>
      </c>
      <c r="M184" s="135">
        <f>Eingabe!V6</f>
        <v>0</v>
      </c>
      <c r="N184" s="127">
        <f aca="true" t="shared" si="20" ref="N184:N231">$K$182-K184</f>
        <v>0</v>
      </c>
      <c r="O184" s="128">
        <f aca="true" t="shared" si="21" ref="O184:O231">SUM(K183-K184)</f>
        <v>0</v>
      </c>
      <c r="P184" s="22"/>
      <c r="Q184" s="22"/>
      <c r="R184" s="22"/>
      <c r="S184" s="22"/>
      <c r="T184" s="22"/>
      <c r="U184" s="22"/>
      <c r="V184" s="22"/>
      <c r="W184" s="31"/>
      <c r="X184" s="30"/>
      <c r="Y184" s="30"/>
      <c r="Z184" s="22"/>
      <c r="AA184" s="22"/>
      <c r="AB184" s="16"/>
      <c r="AC184" s="16"/>
      <c r="AD184" s="16"/>
      <c r="AE184" s="16"/>
      <c r="AF184" s="16"/>
    </row>
    <row r="185" spans="2:32" ht="26.25" customHeight="1">
      <c r="B185" s="22"/>
      <c r="C185" s="22"/>
      <c r="D185" s="8" t="s">
        <v>10</v>
      </c>
      <c r="E185" s="43" t="str">
        <f>Eingabe!C7</f>
        <v>Walter Lemböck </v>
      </c>
      <c r="F185" s="81"/>
      <c r="G185" s="82"/>
      <c r="H185" s="17"/>
      <c r="I185" s="5"/>
      <c r="J185" s="5">
        <f t="shared" si="18"/>
        <v>0</v>
      </c>
      <c r="K185" s="121"/>
      <c r="L185" s="5">
        <f t="shared" si="19"/>
        <v>0</v>
      </c>
      <c r="M185" s="135">
        <f>Eingabe!V7</f>
        <v>0</v>
      </c>
      <c r="N185" s="121">
        <f t="shared" si="20"/>
        <v>0</v>
      </c>
      <c r="O185" s="130">
        <f t="shared" si="21"/>
        <v>0</v>
      </c>
      <c r="P185" s="22"/>
      <c r="Q185" s="22"/>
      <c r="R185" s="22"/>
      <c r="S185" s="22"/>
      <c r="T185" s="22"/>
      <c r="U185" s="22"/>
      <c r="V185" s="22"/>
      <c r="W185" s="31"/>
      <c r="X185" s="30"/>
      <c r="Y185" s="30"/>
      <c r="Z185" s="22"/>
      <c r="AA185" s="22"/>
      <c r="AB185" s="16"/>
      <c r="AC185" s="16"/>
      <c r="AD185" s="16"/>
      <c r="AE185" s="16"/>
      <c r="AF185" s="16"/>
    </row>
    <row r="186" spans="2:32" ht="26.25" customHeight="1">
      <c r="B186" s="22"/>
      <c r="C186" s="22"/>
      <c r="D186" s="8" t="s">
        <v>11</v>
      </c>
      <c r="E186" s="43" t="str">
        <f>Eingabe!C8</f>
        <v>Thomas Gebhardt</v>
      </c>
      <c r="F186" s="81"/>
      <c r="G186" s="82"/>
      <c r="H186" s="17"/>
      <c r="I186" s="5"/>
      <c r="J186" s="5">
        <f t="shared" si="18"/>
        <v>0</v>
      </c>
      <c r="K186" s="121"/>
      <c r="L186" s="5">
        <f t="shared" si="19"/>
        <v>0</v>
      </c>
      <c r="M186" s="135">
        <f>Eingabe!V8</f>
        <v>0</v>
      </c>
      <c r="N186" s="121">
        <f t="shared" si="20"/>
        <v>0</v>
      </c>
      <c r="O186" s="130">
        <f t="shared" si="21"/>
        <v>0</v>
      </c>
      <c r="P186" s="22"/>
      <c r="Q186" s="22"/>
      <c r="R186" s="22"/>
      <c r="S186" s="22"/>
      <c r="T186" s="22"/>
      <c r="U186" s="22"/>
      <c r="V186" s="22"/>
      <c r="W186" s="31"/>
      <c r="X186" s="30"/>
      <c r="Y186" s="30"/>
      <c r="Z186" s="22"/>
      <c r="AA186" s="22"/>
      <c r="AB186" s="16"/>
      <c r="AC186" s="16"/>
      <c r="AD186" s="16"/>
      <c r="AE186" s="16"/>
      <c r="AF186" s="16"/>
    </row>
    <row r="187" spans="2:32" ht="26.25" customHeight="1">
      <c r="B187" s="22"/>
      <c r="C187" s="22"/>
      <c r="D187" s="8" t="s">
        <v>12</v>
      </c>
      <c r="E187" s="43" t="str">
        <f>Eingabe!C9</f>
        <v>Kurt Reznicek</v>
      </c>
      <c r="F187" s="81"/>
      <c r="G187" s="82"/>
      <c r="H187" s="17"/>
      <c r="I187" s="5"/>
      <c r="J187" s="5">
        <f t="shared" si="18"/>
        <v>0</v>
      </c>
      <c r="K187" s="121"/>
      <c r="L187" s="5">
        <f t="shared" si="19"/>
        <v>0</v>
      </c>
      <c r="M187" s="135">
        <f>Eingabe!V9</f>
        <v>0</v>
      </c>
      <c r="N187" s="121">
        <f t="shared" si="20"/>
        <v>0</v>
      </c>
      <c r="O187" s="130">
        <f t="shared" si="21"/>
        <v>0</v>
      </c>
      <c r="P187" s="22"/>
      <c r="Q187" s="22"/>
      <c r="R187" s="22"/>
      <c r="S187" s="22"/>
      <c r="T187" s="22"/>
      <c r="U187" s="22"/>
      <c r="V187" s="22"/>
      <c r="W187" s="31"/>
      <c r="X187" s="30"/>
      <c r="Y187" s="30"/>
      <c r="Z187" s="22"/>
      <c r="AA187" s="22"/>
      <c r="AB187" s="16"/>
      <c r="AC187" s="16"/>
      <c r="AD187" s="16"/>
      <c r="AE187" s="16"/>
      <c r="AF187" s="16"/>
    </row>
    <row r="188" spans="2:32" ht="26.25" customHeight="1">
      <c r="B188" s="22"/>
      <c r="C188" s="22"/>
      <c r="D188" s="8" t="s">
        <v>13</v>
      </c>
      <c r="E188" s="43" t="str">
        <f>Eingabe!C10</f>
        <v>Rene Mötz</v>
      </c>
      <c r="F188" s="81"/>
      <c r="G188" s="82"/>
      <c r="H188" s="17"/>
      <c r="I188" s="5"/>
      <c r="J188" s="5">
        <f t="shared" si="18"/>
        <v>0</v>
      </c>
      <c r="K188" s="121"/>
      <c r="L188" s="5">
        <f t="shared" si="19"/>
        <v>0</v>
      </c>
      <c r="M188" s="135">
        <f>Eingabe!V10</f>
        <v>0</v>
      </c>
      <c r="N188" s="121">
        <f t="shared" si="20"/>
        <v>0</v>
      </c>
      <c r="O188" s="130">
        <f t="shared" si="21"/>
        <v>0</v>
      </c>
      <c r="P188" s="22"/>
      <c r="Q188" s="22"/>
      <c r="R188" s="22"/>
      <c r="S188" s="22"/>
      <c r="T188" s="22"/>
      <c r="U188" s="22"/>
      <c r="V188" s="22"/>
      <c r="W188" s="31"/>
      <c r="X188" s="30"/>
      <c r="Y188" s="30"/>
      <c r="Z188" s="22"/>
      <c r="AA188" s="22"/>
      <c r="AB188" s="16"/>
      <c r="AC188" s="16"/>
      <c r="AD188" s="16"/>
      <c r="AE188" s="16"/>
      <c r="AF188" s="16"/>
    </row>
    <row r="189" spans="2:32" ht="26.25" customHeight="1">
      <c r="B189" s="22"/>
      <c r="C189" s="22"/>
      <c r="D189" s="8" t="s">
        <v>14</v>
      </c>
      <c r="E189" s="43" t="str">
        <f>Eingabe!C11</f>
        <v>Peter Siding </v>
      </c>
      <c r="F189" s="81"/>
      <c r="G189" s="82"/>
      <c r="H189" s="17"/>
      <c r="I189" s="5"/>
      <c r="J189" s="5">
        <f t="shared" si="18"/>
        <v>0</v>
      </c>
      <c r="K189" s="121"/>
      <c r="L189" s="5">
        <f t="shared" si="19"/>
        <v>0</v>
      </c>
      <c r="M189" s="135">
        <f>Eingabe!V11</f>
        <v>0</v>
      </c>
      <c r="N189" s="121">
        <f t="shared" si="20"/>
        <v>0</v>
      </c>
      <c r="O189" s="130">
        <f t="shared" si="21"/>
        <v>0</v>
      </c>
      <c r="P189" s="22"/>
      <c r="Q189" s="22"/>
      <c r="R189" s="22"/>
      <c r="S189" s="22"/>
      <c r="T189" s="22"/>
      <c r="U189" s="22"/>
      <c r="V189" s="22"/>
      <c r="W189" s="31"/>
      <c r="X189" s="30"/>
      <c r="Y189" s="30"/>
      <c r="Z189" s="22"/>
      <c r="AA189" s="22"/>
      <c r="AB189" s="16"/>
      <c r="AC189" s="16"/>
      <c r="AD189" s="16"/>
      <c r="AE189" s="16"/>
      <c r="AF189" s="16"/>
    </row>
    <row r="190" spans="2:32" ht="26.25" customHeight="1">
      <c r="B190" s="22"/>
      <c r="C190" s="22"/>
      <c r="D190" s="8" t="s">
        <v>15</v>
      </c>
      <c r="E190" s="43" t="str">
        <f>Eingabe!C12</f>
        <v>Herbert Drkac</v>
      </c>
      <c r="F190" s="81"/>
      <c r="G190" s="82"/>
      <c r="H190" s="17"/>
      <c r="I190" s="5"/>
      <c r="J190" s="5">
        <f t="shared" si="18"/>
        <v>0</v>
      </c>
      <c r="K190" s="121"/>
      <c r="L190" s="5">
        <f t="shared" si="19"/>
        <v>0</v>
      </c>
      <c r="M190" s="135">
        <f>Eingabe!V12</f>
        <v>0</v>
      </c>
      <c r="N190" s="121">
        <f t="shared" si="20"/>
        <v>0</v>
      </c>
      <c r="O190" s="130">
        <f t="shared" si="21"/>
        <v>0</v>
      </c>
      <c r="P190" s="22"/>
      <c r="Q190" s="22"/>
      <c r="R190" s="22"/>
      <c r="S190" s="22"/>
      <c r="T190" s="22"/>
      <c r="U190" s="22"/>
      <c r="V190" s="22"/>
      <c r="W190" s="31"/>
      <c r="X190" s="30"/>
      <c r="Y190" s="30"/>
      <c r="Z190" s="22"/>
      <c r="AA190" s="22"/>
      <c r="AB190" s="16"/>
      <c r="AC190" s="16"/>
      <c r="AD190" s="16"/>
      <c r="AE190" s="16"/>
      <c r="AF190" s="16"/>
    </row>
    <row r="191" spans="2:32" ht="26.25" customHeight="1">
      <c r="B191" s="22"/>
      <c r="C191" s="22"/>
      <c r="D191" s="8" t="s">
        <v>16</v>
      </c>
      <c r="E191" s="43" t="str">
        <f>Eingabe!C13</f>
        <v>Andreas Vanicek</v>
      </c>
      <c r="F191" s="81"/>
      <c r="G191" s="82"/>
      <c r="H191" s="17"/>
      <c r="I191" s="5"/>
      <c r="J191" s="5">
        <f t="shared" si="18"/>
        <v>0</v>
      </c>
      <c r="K191" s="121"/>
      <c r="L191" s="5">
        <f t="shared" si="19"/>
        <v>0</v>
      </c>
      <c r="M191" s="135">
        <f>Eingabe!V13</f>
        <v>0</v>
      </c>
      <c r="N191" s="121">
        <f t="shared" si="20"/>
        <v>0</v>
      </c>
      <c r="O191" s="130">
        <f t="shared" si="21"/>
        <v>0</v>
      </c>
      <c r="P191" s="22"/>
      <c r="Q191" s="22"/>
      <c r="R191" s="22"/>
      <c r="S191" s="22"/>
      <c r="T191" s="22"/>
      <c r="U191" s="22"/>
      <c r="V191" s="22"/>
      <c r="W191" s="31"/>
      <c r="X191" s="30"/>
      <c r="Y191" s="30"/>
      <c r="Z191" s="22"/>
      <c r="AA191" s="22"/>
      <c r="AB191" s="16"/>
      <c r="AC191" s="16"/>
      <c r="AD191" s="16"/>
      <c r="AE191" s="16"/>
      <c r="AF191" s="16"/>
    </row>
    <row r="192" spans="2:32" ht="26.25" customHeight="1">
      <c r="B192" s="22"/>
      <c r="C192" s="22"/>
      <c r="D192" s="8" t="s">
        <v>17</v>
      </c>
      <c r="E192" s="43" t="str">
        <f>Eingabe!C14</f>
        <v>Thomas Sanda</v>
      </c>
      <c r="F192" s="81"/>
      <c r="G192" s="82"/>
      <c r="H192" s="17"/>
      <c r="I192" s="5"/>
      <c r="J192" s="5">
        <f t="shared" si="18"/>
        <v>0</v>
      </c>
      <c r="K192" s="121"/>
      <c r="L192" s="5">
        <f t="shared" si="19"/>
        <v>0</v>
      </c>
      <c r="M192" s="135">
        <f>Eingabe!V14</f>
        <v>0</v>
      </c>
      <c r="N192" s="121">
        <f t="shared" si="20"/>
        <v>0</v>
      </c>
      <c r="O192" s="130">
        <f t="shared" si="21"/>
        <v>0</v>
      </c>
      <c r="P192" s="22"/>
      <c r="Q192" s="22"/>
      <c r="R192" s="22"/>
      <c r="S192" s="22"/>
      <c r="T192" s="22"/>
      <c r="U192" s="22"/>
      <c r="V192" s="22"/>
      <c r="W192" s="31"/>
      <c r="X192" s="30"/>
      <c r="Y192" s="30"/>
      <c r="Z192" s="22"/>
      <c r="AA192" s="22"/>
      <c r="AB192" s="16"/>
      <c r="AC192" s="16"/>
      <c r="AD192" s="16"/>
      <c r="AE192" s="16"/>
      <c r="AF192" s="16"/>
    </row>
    <row r="193" spans="2:32" ht="26.25" customHeight="1">
      <c r="B193" s="22"/>
      <c r="C193" s="22"/>
      <c r="D193" s="8" t="s">
        <v>18</v>
      </c>
      <c r="E193" s="43" t="str">
        <f>Eingabe!C15</f>
        <v>Rudolf Muhr</v>
      </c>
      <c r="F193" s="81"/>
      <c r="G193" s="82"/>
      <c r="H193" s="17"/>
      <c r="I193" s="5"/>
      <c r="J193" s="5">
        <f t="shared" si="18"/>
        <v>0</v>
      </c>
      <c r="K193" s="121"/>
      <c r="L193" s="5">
        <f t="shared" si="19"/>
        <v>0</v>
      </c>
      <c r="M193" s="135">
        <f>Eingabe!V15</f>
        <v>0</v>
      </c>
      <c r="N193" s="121">
        <f t="shared" si="20"/>
        <v>0</v>
      </c>
      <c r="O193" s="130">
        <f t="shared" si="21"/>
        <v>0</v>
      </c>
      <c r="P193" s="22"/>
      <c r="Q193" s="22"/>
      <c r="R193" s="22"/>
      <c r="S193" s="22"/>
      <c r="T193" s="22"/>
      <c r="U193" s="22"/>
      <c r="V193" s="22"/>
      <c r="W193" s="31"/>
      <c r="X193" s="30"/>
      <c r="Y193" s="30"/>
      <c r="Z193" s="22"/>
      <c r="AA193" s="22"/>
      <c r="AB193" s="16"/>
      <c r="AC193" s="16"/>
      <c r="AD193" s="16"/>
      <c r="AE193" s="16"/>
      <c r="AF193" s="16"/>
    </row>
    <row r="194" spans="2:32" ht="26.25" customHeight="1">
      <c r="B194" s="22"/>
      <c r="C194" s="22"/>
      <c r="D194" s="8" t="s">
        <v>19</v>
      </c>
      <c r="E194" s="43" t="str">
        <f>Eingabe!C16</f>
        <v>Thomas Nowak </v>
      </c>
      <c r="F194" s="81"/>
      <c r="G194" s="82"/>
      <c r="H194" s="17"/>
      <c r="I194" s="5"/>
      <c r="J194" s="5">
        <f t="shared" si="18"/>
        <v>0</v>
      </c>
      <c r="K194" s="121"/>
      <c r="L194" s="5">
        <f t="shared" si="19"/>
        <v>0</v>
      </c>
      <c r="M194" s="135">
        <f>Eingabe!V16</f>
        <v>0</v>
      </c>
      <c r="N194" s="121">
        <f t="shared" si="20"/>
        <v>0</v>
      </c>
      <c r="O194" s="130">
        <f t="shared" si="21"/>
        <v>0</v>
      </c>
      <c r="P194" s="22"/>
      <c r="Q194" s="22"/>
      <c r="R194" s="22"/>
      <c r="S194" s="22"/>
      <c r="T194" s="22"/>
      <c r="U194" s="22"/>
      <c r="V194" s="22"/>
      <c r="W194" s="31"/>
      <c r="X194" s="30"/>
      <c r="Y194" s="30"/>
      <c r="Z194" s="22"/>
      <c r="AA194" s="22"/>
      <c r="AB194" s="16"/>
      <c r="AC194" s="16"/>
      <c r="AD194" s="16"/>
      <c r="AE194" s="16"/>
      <c r="AF194" s="16"/>
    </row>
    <row r="195" spans="2:32" ht="26.25" customHeight="1">
      <c r="B195" s="22"/>
      <c r="C195" s="22"/>
      <c r="D195" s="8" t="s">
        <v>20</v>
      </c>
      <c r="E195" s="43" t="str">
        <f>Eingabe!C17</f>
        <v>Franz Wessely</v>
      </c>
      <c r="F195" s="81"/>
      <c r="G195" s="82"/>
      <c r="H195" s="17"/>
      <c r="I195" s="5"/>
      <c r="J195" s="5">
        <f t="shared" si="18"/>
        <v>0</v>
      </c>
      <c r="K195" s="121"/>
      <c r="L195" s="5">
        <f t="shared" si="19"/>
        <v>0</v>
      </c>
      <c r="M195" s="135">
        <f>Eingabe!V17</f>
        <v>0</v>
      </c>
      <c r="N195" s="121">
        <f t="shared" si="20"/>
        <v>0</v>
      </c>
      <c r="O195" s="130">
        <f t="shared" si="21"/>
        <v>0</v>
      </c>
      <c r="P195" s="22"/>
      <c r="Q195" s="22"/>
      <c r="R195" s="22"/>
      <c r="S195" s="22"/>
      <c r="T195" s="22"/>
      <c r="U195" s="22"/>
      <c r="V195" s="22"/>
      <c r="W195" s="31"/>
      <c r="X195" s="30"/>
      <c r="Y195" s="30"/>
      <c r="Z195" s="22"/>
      <c r="AA195" s="22"/>
      <c r="AB195" s="16"/>
      <c r="AC195" s="16"/>
      <c r="AD195" s="16"/>
      <c r="AE195" s="16"/>
      <c r="AF195" s="16"/>
    </row>
    <row r="196" spans="2:32" ht="26.25" customHeight="1">
      <c r="B196" s="22"/>
      <c r="C196" s="22"/>
      <c r="D196" s="8" t="s">
        <v>21</v>
      </c>
      <c r="E196" s="43" t="str">
        <f>Eingabe!C18</f>
        <v>Roland Dobritzhofer</v>
      </c>
      <c r="F196" s="81"/>
      <c r="G196" s="82"/>
      <c r="H196" s="17"/>
      <c r="I196" s="5"/>
      <c r="J196" s="5">
        <f t="shared" si="18"/>
        <v>0</v>
      </c>
      <c r="K196" s="121"/>
      <c r="L196" s="5">
        <f t="shared" si="19"/>
        <v>0</v>
      </c>
      <c r="M196" s="135">
        <f>Eingabe!V18</f>
        <v>0</v>
      </c>
      <c r="N196" s="121">
        <f t="shared" si="20"/>
        <v>0</v>
      </c>
      <c r="O196" s="130">
        <f t="shared" si="21"/>
        <v>0</v>
      </c>
      <c r="P196" s="22"/>
      <c r="Q196" s="22"/>
      <c r="R196" s="22"/>
      <c r="S196" s="22"/>
      <c r="T196" s="22"/>
      <c r="U196" s="22"/>
      <c r="V196" s="22"/>
      <c r="W196" s="31"/>
      <c r="X196" s="30"/>
      <c r="Y196" s="30"/>
      <c r="Z196" s="22"/>
      <c r="AA196" s="22"/>
      <c r="AB196" s="16"/>
      <c r="AC196" s="16"/>
      <c r="AD196" s="16"/>
      <c r="AE196" s="16"/>
      <c r="AF196" s="16"/>
    </row>
    <row r="197" spans="2:32" ht="26.25" customHeight="1">
      <c r="B197" s="22"/>
      <c r="C197" s="22"/>
      <c r="D197" s="8" t="s">
        <v>22</v>
      </c>
      <c r="E197" s="43">
        <f>Eingabe!C19</f>
        <v>16</v>
      </c>
      <c r="F197" s="81"/>
      <c r="G197" s="82"/>
      <c r="H197" s="17"/>
      <c r="I197" s="5"/>
      <c r="J197" s="5">
        <f t="shared" si="18"/>
        <v>0</v>
      </c>
      <c r="K197" s="121"/>
      <c r="L197" s="5">
        <f t="shared" si="19"/>
        <v>0</v>
      </c>
      <c r="M197" s="135">
        <f>Eingabe!V19</f>
        <v>0</v>
      </c>
      <c r="N197" s="121">
        <f t="shared" si="20"/>
        <v>0</v>
      </c>
      <c r="O197" s="130">
        <f t="shared" si="21"/>
        <v>0</v>
      </c>
      <c r="P197" s="22"/>
      <c r="Q197" s="22"/>
      <c r="R197" s="22"/>
      <c r="S197" s="22"/>
      <c r="T197" s="22"/>
      <c r="U197" s="22"/>
      <c r="V197" s="22"/>
      <c r="W197" s="31"/>
      <c r="X197" s="30"/>
      <c r="Y197" s="30"/>
      <c r="Z197" s="22"/>
      <c r="AA197" s="22"/>
      <c r="AB197" s="16"/>
      <c r="AC197" s="16"/>
      <c r="AD197" s="16"/>
      <c r="AE197" s="16"/>
      <c r="AF197" s="16"/>
    </row>
    <row r="198" spans="2:32" ht="26.25" customHeight="1">
      <c r="B198" s="22"/>
      <c r="C198" s="22"/>
      <c r="D198" s="8" t="s">
        <v>23</v>
      </c>
      <c r="E198" s="43">
        <f>Eingabe!C20</f>
        <v>17</v>
      </c>
      <c r="F198" s="81"/>
      <c r="G198" s="82"/>
      <c r="H198" s="17"/>
      <c r="I198" s="5"/>
      <c r="J198" s="5">
        <f t="shared" si="18"/>
        <v>0</v>
      </c>
      <c r="K198" s="121"/>
      <c r="L198" s="5">
        <f t="shared" si="19"/>
        <v>0</v>
      </c>
      <c r="M198" s="135">
        <f>Eingabe!V20</f>
        <v>0</v>
      </c>
      <c r="N198" s="121">
        <f t="shared" si="20"/>
        <v>0</v>
      </c>
      <c r="O198" s="130">
        <f t="shared" si="21"/>
        <v>0</v>
      </c>
      <c r="P198" s="22"/>
      <c r="Q198" s="22"/>
      <c r="R198" s="22"/>
      <c r="S198" s="22"/>
      <c r="T198" s="22"/>
      <c r="U198" s="22"/>
      <c r="V198" s="22"/>
      <c r="W198" s="31"/>
      <c r="X198" s="30"/>
      <c r="Y198" s="30"/>
      <c r="Z198" s="22"/>
      <c r="AA198" s="22"/>
      <c r="AB198" s="16"/>
      <c r="AC198" s="16"/>
      <c r="AD198" s="16"/>
      <c r="AE198" s="16"/>
      <c r="AF198" s="16"/>
    </row>
    <row r="199" spans="2:32" ht="26.25" customHeight="1">
      <c r="B199" s="22"/>
      <c r="C199" s="22"/>
      <c r="D199" s="8" t="s">
        <v>24</v>
      </c>
      <c r="E199" s="43">
        <f>Eingabe!C21</f>
        <v>18</v>
      </c>
      <c r="F199" s="81"/>
      <c r="G199" s="82"/>
      <c r="H199" s="17"/>
      <c r="I199" s="5"/>
      <c r="J199" s="5">
        <f t="shared" si="18"/>
        <v>0</v>
      </c>
      <c r="K199" s="121"/>
      <c r="L199" s="5">
        <f t="shared" si="19"/>
        <v>0</v>
      </c>
      <c r="M199" s="135">
        <f>Eingabe!V21</f>
        <v>0</v>
      </c>
      <c r="N199" s="121">
        <f t="shared" si="20"/>
        <v>0</v>
      </c>
      <c r="O199" s="130">
        <f t="shared" si="21"/>
        <v>0</v>
      </c>
      <c r="P199" s="22"/>
      <c r="Q199" s="22"/>
      <c r="R199" s="22"/>
      <c r="S199" s="22"/>
      <c r="T199" s="22"/>
      <c r="U199" s="22"/>
      <c r="V199" s="22"/>
      <c r="W199" s="31"/>
      <c r="X199" s="30"/>
      <c r="Y199" s="30"/>
      <c r="Z199" s="22"/>
      <c r="AA199" s="22"/>
      <c r="AB199" s="16"/>
      <c r="AC199" s="16"/>
      <c r="AD199" s="16"/>
      <c r="AE199" s="16"/>
      <c r="AF199" s="16"/>
    </row>
    <row r="200" spans="2:32" ht="26.25" customHeight="1">
      <c r="B200" s="22"/>
      <c r="C200" s="22"/>
      <c r="D200" s="8" t="s">
        <v>25</v>
      </c>
      <c r="E200" s="43">
        <f>Eingabe!C22</f>
        <v>19</v>
      </c>
      <c r="F200" s="81"/>
      <c r="G200" s="82"/>
      <c r="H200" s="17"/>
      <c r="I200" s="5"/>
      <c r="J200" s="5">
        <f t="shared" si="18"/>
        <v>0</v>
      </c>
      <c r="K200" s="121"/>
      <c r="L200" s="5">
        <f t="shared" si="19"/>
        <v>0</v>
      </c>
      <c r="M200" s="135">
        <f>Eingabe!V22</f>
        <v>0</v>
      </c>
      <c r="N200" s="121">
        <f t="shared" si="20"/>
        <v>0</v>
      </c>
      <c r="O200" s="130">
        <f t="shared" si="21"/>
        <v>0</v>
      </c>
      <c r="P200" s="22"/>
      <c r="Q200" s="22"/>
      <c r="R200" s="22"/>
      <c r="S200" s="22"/>
      <c r="T200" s="22"/>
      <c r="U200" s="22"/>
      <c r="V200" s="22"/>
      <c r="W200" s="31"/>
      <c r="X200" s="30"/>
      <c r="Y200" s="30"/>
      <c r="Z200" s="22"/>
      <c r="AA200" s="22"/>
      <c r="AB200" s="16"/>
      <c r="AC200" s="16"/>
      <c r="AD200" s="16"/>
      <c r="AE200" s="16"/>
      <c r="AF200" s="16"/>
    </row>
    <row r="201" spans="2:32" ht="26.25" customHeight="1">
      <c r="B201" s="22"/>
      <c r="C201" s="22"/>
      <c r="D201" s="8" t="s">
        <v>26</v>
      </c>
      <c r="E201" s="43">
        <f>Eingabe!C23</f>
        <v>20</v>
      </c>
      <c r="F201" s="81"/>
      <c r="G201" s="82"/>
      <c r="H201" s="17"/>
      <c r="I201" s="5"/>
      <c r="J201" s="5">
        <f t="shared" si="18"/>
        <v>0</v>
      </c>
      <c r="K201" s="121"/>
      <c r="L201" s="5">
        <f t="shared" si="19"/>
        <v>0</v>
      </c>
      <c r="M201" s="135">
        <f>Eingabe!V23</f>
        <v>0</v>
      </c>
      <c r="N201" s="121">
        <f t="shared" si="20"/>
        <v>0</v>
      </c>
      <c r="O201" s="130">
        <f t="shared" si="21"/>
        <v>0</v>
      </c>
      <c r="P201" s="22"/>
      <c r="Q201" s="22"/>
      <c r="R201" s="22"/>
      <c r="S201" s="22"/>
      <c r="T201" s="22"/>
      <c r="U201" s="22"/>
      <c r="V201" s="22"/>
      <c r="W201" s="31"/>
      <c r="X201" s="30"/>
      <c r="Y201" s="30"/>
      <c r="Z201" s="22"/>
      <c r="AA201" s="22"/>
      <c r="AB201" s="16"/>
      <c r="AC201" s="16"/>
      <c r="AD201" s="16"/>
      <c r="AE201" s="16"/>
      <c r="AF201" s="16"/>
    </row>
    <row r="202" spans="2:32" ht="26.25" customHeight="1">
      <c r="B202" s="22"/>
      <c r="C202" s="22"/>
      <c r="D202" s="8" t="s">
        <v>27</v>
      </c>
      <c r="E202" s="43">
        <f>Eingabe!C24</f>
        <v>21</v>
      </c>
      <c r="F202" s="81"/>
      <c r="G202" s="82"/>
      <c r="H202" s="17"/>
      <c r="I202" s="5"/>
      <c r="J202" s="5">
        <f t="shared" si="18"/>
        <v>0</v>
      </c>
      <c r="K202" s="121"/>
      <c r="L202" s="5">
        <f t="shared" si="19"/>
        <v>0</v>
      </c>
      <c r="M202" s="135">
        <f>Eingabe!V24</f>
        <v>0</v>
      </c>
      <c r="N202" s="121">
        <f t="shared" si="20"/>
        <v>0</v>
      </c>
      <c r="O202" s="130">
        <f t="shared" si="21"/>
        <v>0</v>
      </c>
      <c r="P202" s="22"/>
      <c r="Q202" s="22"/>
      <c r="R202" s="22"/>
      <c r="S202" s="22"/>
      <c r="T202" s="22"/>
      <c r="U202" s="22"/>
      <c r="V202" s="22"/>
      <c r="W202" s="31"/>
      <c r="X202" s="30"/>
      <c r="Y202" s="30"/>
      <c r="Z202" s="22"/>
      <c r="AA202" s="22"/>
      <c r="AB202" s="16"/>
      <c r="AC202" s="16"/>
      <c r="AD202" s="16"/>
      <c r="AE202" s="16"/>
      <c r="AF202" s="16"/>
    </row>
    <row r="203" spans="2:32" ht="26.25" customHeight="1">
      <c r="B203" s="22"/>
      <c r="C203" s="22"/>
      <c r="D203" s="8" t="s">
        <v>28</v>
      </c>
      <c r="E203" s="43">
        <f>Eingabe!C25</f>
        <v>22</v>
      </c>
      <c r="F203" s="81"/>
      <c r="G203" s="82"/>
      <c r="H203" s="17"/>
      <c r="I203" s="5"/>
      <c r="J203" s="5">
        <f t="shared" si="18"/>
        <v>0</v>
      </c>
      <c r="K203" s="121"/>
      <c r="L203" s="5">
        <f t="shared" si="19"/>
        <v>0</v>
      </c>
      <c r="M203" s="135">
        <f>Eingabe!V25</f>
        <v>0</v>
      </c>
      <c r="N203" s="121">
        <f t="shared" si="20"/>
        <v>0</v>
      </c>
      <c r="O203" s="130">
        <f t="shared" si="21"/>
        <v>0</v>
      </c>
      <c r="P203" s="22"/>
      <c r="Q203" s="22"/>
      <c r="R203" s="22"/>
      <c r="S203" s="22"/>
      <c r="T203" s="22"/>
      <c r="U203" s="22"/>
      <c r="V203" s="22"/>
      <c r="W203" s="31"/>
      <c r="X203" s="30"/>
      <c r="Y203" s="30"/>
      <c r="Z203" s="22"/>
      <c r="AA203" s="22"/>
      <c r="AB203" s="16"/>
      <c r="AC203" s="16"/>
      <c r="AD203" s="16"/>
      <c r="AE203" s="16"/>
      <c r="AF203" s="16"/>
    </row>
    <row r="204" spans="2:32" ht="26.25" customHeight="1">
      <c r="B204" s="22"/>
      <c r="C204" s="22"/>
      <c r="D204" s="8" t="s">
        <v>29</v>
      </c>
      <c r="E204" s="43">
        <f>Eingabe!C26</f>
        <v>23</v>
      </c>
      <c r="F204" s="81"/>
      <c r="G204" s="82"/>
      <c r="H204" s="17"/>
      <c r="I204" s="5"/>
      <c r="J204" s="5">
        <f t="shared" si="18"/>
        <v>0</v>
      </c>
      <c r="K204" s="121"/>
      <c r="L204" s="5">
        <f t="shared" si="19"/>
        <v>0</v>
      </c>
      <c r="M204" s="135">
        <f>Eingabe!V26</f>
        <v>0</v>
      </c>
      <c r="N204" s="121">
        <f t="shared" si="20"/>
        <v>0</v>
      </c>
      <c r="O204" s="130">
        <f t="shared" si="21"/>
        <v>0</v>
      </c>
      <c r="P204" s="22"/>
      <c r="Q204" s="22"/>
      <c r="R204" s="22"/>
      <c r="S204" s="22"/>
      <c r="T204" s="22"/>
      <c r="U204" s="22"/>
      <c r="V204" s="22"/>
      <c r="W204" s="31"/>
      <c r="X204" s="30"/>
      <c r="Y204" s="30"/>
      <c r="Z204" s="22"/>
      <c r="AA204" s="22"/>
      <c r="AB204" s="16"/>
      <c r="AC204" s="16"/>
      <c r="AD204" s="16"/>
      <c r="AE204" s="16"/>
      <c r="AF204" s="16"/>
    </row>
    <row r="205" spans="2:32" ht="26.25" customHeight="1">
      <c r="B205" s="22"/>
      <c r="C205" s="22"/>
      <c r="D205" s="8" t="s">
        <v>30</v>
      </c>
      <c r="E205" s="43">
        <f>Eingabe!C27</f>
        <v>24</v>
      </c>
      <c r="F205" s="81"/>
      <c r="G205" s="82"/>
      <c r="H205" s="17"/>
      <c r="I205" s="5"/>
      <c r="J205" s="5">
        <f t="shared" si="18"/>
        <v>0</v>
      </c>
      <c r="K205" s="121"/>
      <c r="L205" s="5">
        <f t="shared" si="19"/>
        <v>0</v>
      </c>
      <c r="M205" s="135">
        <f>Eingabe!V27</f>
        <v>0</v>
      </c>
      <c r="N205" s="121">
        <f t="shared" si="20"/>
        <v>0</v>
      </c>
      <c r="O205" s="130">
        <f t="shared" si="21"/>
        <v>0</v>
      </c>
      <c r="P205" s="22"/>
      <c r="Q205" s="22"/>
      <c r="R205" s="22"/>
      <c r="S205" s="22"/>
      <c r="T205" s="22"/>
      <c r="U205" s="22"/>
      <c r="V205" s="22"/>
      <c r="W205" s="31"/>
      <c r="X205" s="30"/>
      <c r="Y205" s="30"/>
      <c r="Z205" s="22"/>
      <c r="AA205" s="22"/>
      <c r="AB205" s="16"/>
      <c r="AC205" s="16"/>
      <c r="AD205" s="16"/>
      <c r="AE205" s="16"/>
      <c r="AF205" s="16"/>
    </row>
    <row r="206" spans="2:32" ht="26.25" customHeight="1">
      <c r="B206" s="22"/>
      <c r="C206" s="22"/>
      <c r="D206" s="8" t="s">
        <v>31</v>
      </c>
      <c r="E206" s="43">
        <f>Eingabe!C28</f>
        <v>25</v>
      </c>
      <c r="F206" s="81"/>
      <c r="G206" s="82"/>
      <c r="H206" s="17"/>
      <c r="I206" s="5"/>
      <c r="J206" s="5">
        <f t="shared" si="18"/>
        <v>0</v>
      </c>
      <c r="K206" s="121"/>
      <c r="L206" s="5">
        <f t="shared" si="19"/>
        <v>0</v>
      </c>
      <c r="M206" s="135">
        <f>Eingabe!V28</f>
        <v>0</v>
      </c>
      <c r="N206" s="121">
        <f t="shared" si="20"/>
        <v>0</v>
      </c>
      <c r="O206" s="130">
        <f t="shared" si="21"/>
        <v>0</v>
      </c>
      <c r="P206" s="22"/>
      <c r="Q206" s="22"/>
      <c r="R206" s="22"/>
      <c r="S206" s="22"/>
      <c r="T206" s="22"/>
      <c r="U206" s="22"/>
      <c r="V206" s="22"/>
      <c r="W206" s="31"/>
      <c r="X206" s="30"/>
      <c r="Y206" s="30"/>
      <c r="Z206" s="22"/>
      <c r="AA206" s="22"/>
      <c r="AB206" s="16"/>
      <c r="AC206" s="16"/>
      <c r="AD206" s="16"/>
      <c r="AE206" s="16"/>
      <c r="AF206" s="16"/>
    </row>
    <row r="207" spans="2:32" ht="26.25" customHeight="1">
      <c r="B207" s="22"/>
      <c r="C207" s="22"/>
      <c r="D207" s="8" t="s">
        <v>32</v>
      </c>
      <c r="E207" s="43">
        <f>Eingabe!C29</f>
        <v>26</v>
      </c>
      <c r="F207" s="81"/>
      <c r="G207" s="82"/>
      <c r="H207" s="17"/>
      <c r="I207" s="5"/>
      <c r="J207" s="5">
        <f t="shared" si="18"/>
        <v>0</v>
      </c>
      <c r="K207" s="121"/>
      <c r="L207" s="5">
        <f t="shared" si="19"/>
        <v>0</v>
      </c>
      <c r="M207" s="135">
        <f>Eingabe!V29</f>
        <v>0</v>
      </c>
      <c r="N207" s="121">
        <f t="shared" si="20"/>
        <v>0</v>
      </c>
      <c r="O207" s="130">
        <f t="shared" si="21"/>
        <v>0</v>
      </c>
      <c r="P207" s="22"/>
      <c r="Q207" s="22"/>
      <c r="R207" s="22"/>
      <c r="S207" s="22"/>
      <c r="T207" s="22"/>
      <c r="U207" s="22"/>
      <c r="V207" s="22"/>
      <c r="W207" s="31"/>
      <c r="X207" s="30"/>
      <c r="Y207" s="30"/>
      <c r="Z207" s="22"/>
      <c r="AA207" s="22"/>
      <c r="AB207" s="16"/>
      <c r="AC207" s="16"/>
      <c r="AD207" s="16"/>
      <c r="AE207" s="16"/>
      <c r="AF207" s="16"/>
    </row>
    <row r="208" spans="2:32" ht="26.25" customHeight="1">
      <c r="B208" s="22"/>
      <c r="C208" s="22"/>
      <c r="D208" s="8" t="s">
        <v>33</v>
      </c>
      <c r="E208" s="43">
        <f>Eingabe!C30</f>
        <v>27</v>
      </c>
      <c r="F208" s="81"/>
      <c r="G208" s="82"/>
      <c r="H208" s="17"/>
      <c r="I208" s="5"/>
      <c r="J208" s="5">
        <f t="shared" si="18"/>
        <v>0</v>
      </c>
      <c r="K208" s="121"/>
      <c r="L208" s="5">
        <f t="shared" si="19"/>
        <v>0</v>
      </c>
      <c r="M208" s="135">
        <f>Eingabe!V30</f>
        <v>0</v>
      </c>
      <c r="N208" s="121">
        <f t="shared" si="20"/>
        <v>0</v>
      </c>
      <c r="O208" s="130">
        <f t="shared" si="21"/>
        <v>0</v>
      </c>
      <c r="P208" s="22"/>
      <c r="Q208" s="22"/>
      <c r="R208" s="22"/>
      <c r="S208" s="22"/>
      <c r="T208" s="22"/>
      <c r="U208" s="22"/>
      <c r="V208" s="22"/>
      <c r="W208" s="31"/>
      <c r="X208" s="30"/>
      <c r="Y208" s="30"/>
      <c r="Z208" s="22"/>
      <c r="AA208" s="22"/>
      <c r="AB208" s="16"/>
      <c r="AC208" s="16"/>
      <c r="AD208" s="16"/>
      <c r="AE208" s="16"/>
      <c r="AF208" s="16"/>
    </row>
    <row r="209" spans="2:32" ht="26.25" customHeight="1">
      <c r="B209" s="22"/>
      <c r="C209" s="22"/>
      <c r="D209" s="8" t="s">
        <v>34</v>
      </c>
      <c r="E209" s="43">
        <f>Eingabe!C31</f>
        <v>28</v>
      </c>
      <c r="F209" s="81"/>
      <c r="G209" s="82"/>
      <c r="H209" s="17"/>
      <c r="I209" s="5"/>
      <c r="J209" s="5">
        <f t="shared" si="18"/>
        <v>0</v>
      </c>
      <c r="K209" s="121"/>
      <c r="L209" s="5">
        <f t="shared" si="19"/>
        <v>0</v>
      </c>
      <c r="M209" s="135">
        <f>Eingabe!V31</f>
        <v>0</v>
      </c>
      <c r="N209" s="121">
        <f t="shared" si="20"/>
        <v>0</v>
      </c>
      <c r="O209" s="130">
        <f t="shared" si="21"/>
        <v>0</v>
      </c>
      <c r="P209" s="22"/>
      <c r="Q209" s="22"/>
      <c r="R209" s="22"/>
      <c r="S209" s="22"/>
      <c r="T209" s="22"/>
      <c r="U209" s="22"/>
      <c r="V209" s="22"/>
      <c r="W209" s="31"/>
      <c r="X209" s="30"/>
      <c r="Y209" s="30"/>
      <c r="Z209" s="22"/>
      <c r="AA209" s="22"/>
      <c r="AB209" s="16"/>
      <c r="AC209" s="16"/>
      <c r="AD209" s="16"/>
      <c r="AE209" s="16"/>
      <c r="AF209" s="16"/>
    </row>
    <row r="210" spans="2:32" ht="26.25" customHeight="1">
      <c r="B210" s="22"/>
      <c r="C210" s="22"/>
      <c r="D210" s="8" t="s">
        <v>35</v>
      </c>
      <c r="E210" s="43">
        <f>Eingabe!C32</f>
        <v>29</v>
      </c>
      <c r="F210" s="81"/>
      <c r="G210" s="82"/>
      <c r="H210" s="17"/>
      <c r="I210" s="5"/>
      <c r="J210" s="5">
        <f t="shared" si="18"/>
        <v>0</v>
      </c>
      <c r="K210" s="121"/>
      <c r="L210" s="5">
        <f t="shared" si="19"/>
        <v>0</v>
      </c>
      <c r="M210" s="135">
        <f>Eingabe!V32</f>
        <v>0</v>
      </c>
      <c r="N210" s="121">
        <f t="shared" si="20"/>
        <v>0</v>
      </c>
      <c r="O210" s="130">
        <f t="shared" si="21"/>
        <v>0</v>
      </c>
      <c r="P210" s="22"/>
      <c r="Q210" s="22"/>
      <c r="R210" s="22"/>
      <c r="S210" s="22"/>
      <c r="T210" s="22"/>
      <c r="U210" s="22"/>
      <c r="V210" s="22"/>
      <c r="W210" s="31"/>
      <c r="X210" s="30"/>
      <c r="Y210" s="30"/>
      <c r="Z210" s="22"/>
      <c r="AA210" s="22"/>
      <c r="AB210" s="16"/>
      <c r="AC210" s="16"/>
      <c r="AD210" s="16"/>
      <c r="AE210" s="16"/>
      <c r="AF210" s="16"/>
    </row>
    <row r="211" spans="2:32" ht="26.25" customHeight="1">
      <c r="B211" s="22"/>
      <c r="C211" s="22"/>
      <c r="D211" s="8" t="s">
        <v>36</v>
      </c>
      <c r="E211" s="43">
        <f>Eingabe!C33</f>
        <v>30</v>
      </c>
      <c r="F211" s="81"/>
      <c r="G211" s="82"/>
      <c r="H211" s="17"/>
      <c r="I211" s="5"/>
      <c r="J211" s="5">
        <f t="shared" si="18"/>
        <v>0</v>
      </c>
      <c r="K211" s="121"/>
      <c r="L211" s="5">
        <f t="shared" si="19"/>
        <v>0</v>
      </c>
      <c r="M211" s="135">
        <f>Eingabe!V33</f>
        <v>0</v>
      </c>
      <c r="N211" s="121">
        <f t="shared" si="20"/>
        <v>0</v>
      </c>
      <c r="O211" s="130">
        <f t="shared" si="21"/>
        <v>0</v>
      </c>
      <c r="P211" s="22"/>
      <c r="Q211" s="22"/>
      <c r="R211" s="22"/>
      <c r="S211" s="22"/>
      <c r="T211" s="22"/>
      <c r="U211" s="22"/>
      <c r="V211" s="22"/>
      <c r="W211" s="31"/>
      <c r="X211" s="30"/>
      <c r="Y211" s="30"/>
      <c r="Z211" s="22"/>
      <c r="AA211" s="22"/>
      <c r="AB211" s="16"/>
      <c r="AC211" s="16"/>
      <c r="AD211" s="16"/>
      <c r="AE211" s="16"/>
      <c r="AF211" s="16"/>
    </row>
    <row r="212" spans="2:32" ht="26.25" customHeight="1">
      <c r="B212" s="22"/>
      <c r="C212" s="22"/>
      <c r="D212" s="8" t="s">
        <v>37</v>
      </c>
      <c r="E212" s="43">
        <f>Eingabe!C34</f>
        <v>31</v>
      </c>
      <c r="F212" s="81"/>
      <c r="G212" s="82"/>
      <c r="H212" s="17"/>
      <c r="I212" s="5"/>
      <c r="J212" s="5">
        <f t="shared" si="18"/>
        <v>0</v>
      </c>
      <c r="K212" s="121"/>
      <c r="L212" s="5">
        <f t="shared" si="19"/>
        <v>0</v>
      </c>
      <c r="M212" s="135">
        <f>Eingabe!V34</f>
        <v>0</v>
      </c>
      <c r="N212" s="121">
        <f t="shared" si="20"/>
        <v>0</v>
      </c>
      <c r="O212" s="130">
        <f t="shared" si="21"/>
        <v>0</v>
      </c>
      <c r="P212" s="22"/>
      <c r="Q212" s="22"/>
      <c r="R212" s="22"/>
      <c r="S212" s="22"/>
      <c r="T212" s="22"/>
      <c r="U212" s="22"/>
      <c r="V212" s="22"/>
      <c r="W212" s="31"/>
      <c r="X212" s="30"/>
      <c r="Y212" s="30"/>
      <c r="Z212" s="22"/>
      <c r="AA212" s="22"/>
      <c r="AB212" s="16"/>
      <c r="AC212" s="16"/>
      <c r="AD212" s="16"/>
      <c r="AE212" s="16"/>
      <c r="AF212" s="16"/>
    </row>
    <row r="213" spans="2:32" ht="26.25" customHeight="1">
      <c r="B213" s="22"/>
      <c r="C213" s="22"/>
      <c r="D213" s="8" t="s">
        <v>38</v>
      </c>
      <c r="E213" s="43">
        <f>Eingabe!C35</f>
        <v>32</v>
      </c>
      <c r="F213" s="81"/>
      <c r="G213" s="82"/>
      <c r="H213" s="17"/>
      <c r="I213" s="5"/>
      <c r="J213" s="5">
        <f t="shared" si="18"/>
        <v>0</v>
      </c>
      <c r="K213" s="121"/>
      <c r="L213" s="5">
        <f t="shared" si="19"/>
        <v>0</v>
      </c>
      <c r="M213" s="135">
        <f>Eingabe!V35</f>
        <v>0</v>
      </c>
      <c r="N213" s="121">
        <f t="shared" si="20"/>
        <v>0</v>
      </c>
      <c r="O213" s="130">
        <f t="shared" si="21"/>
        <v>0</v>
      </c>
      <c r="P213" s="22"/>
      <c r="Q213" s="22"/>
      <c r="R213" s="22"/>
      <c r="S213" s="22"/>
      <c r="T213" s="22"/>
      <c r="U213" s="22"/>
      <c r="V213" s="22"/>
      <c r="W213" s="31"/>
      <c r="X213" s="30"/>
      <c r="Y213" s="30"/>
      <c r="Z213" s="22"/>
      <c r="AA213" s="22"/>
      <c r="AB213" s="16"/>
      <c r="AC213" s="16"/>
      <c r="AD213" s="16"/>
      <c r="AE213" s="16"/>
      <c r="AF213" s="16"/>
    </row>
    <row r="214" spans="2:32" ht="26.25" customHeight="1">
      <c r="B214" s="22"/>
      <c r="C214" s="22"/>
      <c r="D214" s="8" t="s">
        <v>39</v>
      </c>
      <c r="E214" s="43">
        <f>Eingabe!C36</f>
        <v>33</v>
      </c>
      <c r="F214" s="81"/>
      <c r="G214" s="82"/>
      <c r="H214" s="17"/>
      <c r="I214" s="5"/>
      <c r="J214" s="5">
        <f aca="true" t="shared" si="22" ref="J214:J231">K214-I214</f>
        <v>0</v>
      </c>
      <c r="K214" s="121"/>
      <c r="L214" s="5">
        <f t="shared" si="19"/>
        <v>0</v>
      </c>
      <c r="M214" s="135">
        <f>Eingabe!V36</f>
        <v>0</v>
      </c>
      <c r="N214" s="121">
        <f t="shared" si="20"/>
        <v>0</v>
      </c>
      <c r="O214" s="130">
        <f t="shared" si="21"/>
        <v>0</v>
      </c>
      <c r="P214" s="22"/>
      <c r="Q214" s="22"/>
      <c r="R214" s="22"/>
      <c r="S214" s="22"/>
      <c r="T214" s="22"/>
      <c r="U214" s="22"/>
      <c r="V214" s="22"/>
      <c r="W214" s="31"/>
      <c r="X214" s="30"/>
      <c r="Y214" s="30"/>
      <c r="Z214" s="22"/>
      <c r="AA214" s="22"/>
      <c r="AB214" s="16"/>
      <c r="AC214" s="16"/>
      <c r="AD214" s="16"/>
      <c r="AE214" s="16"/>
      <c r="AF214" s="16"/>
    </row>
    <row r="215" spans="2:32" ht="26.25" customHeight="1">
      <c r="B215" s="22"/>
      <c r="C215" s="22"/>
      <c r="D215" s="8" t="s">
        <v>40</v>
      </c>
      <c r="E215" s="43">
        <f>Eingabe!C37</f>
        <v>34</v>
      </c>
      <c r="F215" s="81"/>
      <c r="G215" s="82"/>
      <c r="H215" s="17"/>
      <c r="I215" s="5"/>
      <c r="J215" s="5">
        <f t="shared" si="22"/>
        <v>0</v>
      </c>
      <c r="K215" s="121"/>
      <c r="L215" s="5">
        <f t="shared" si="19"/>
        <v>0</v>
      </c>
      <c r="M215" s="135">
        <f>Eingabe!V37</f>
        <v>0</v>
      </c>
      <c r="N215" s="121">
        <f t="shared" si="20"/>
        <v>0</v>
      </c>
      <c r="O215" s="130">
        <f t="shared" si="21"/>
        <v>0</v>
      </c>
      <c r="P215" s="22"/>
      <c r="Q215" s="22"/>
      <c r="R215" s="22"/>
      <c r="S215" s="22"/>
      <c r="T215" s="22"/>
      <c r="U215" s="22"/>
      <c r="V215" s="22"/>
      <c r="W215" s="31"/>
      <c r="X215" s="30"/>
      <c r="Y215" s="30"/>
      <c r="Z215" s="22"/>
      <c r="AA215" s="22"/>
      <c r="AB215" s="16"/>
      <c r="AC215" s="16"/>
      <c r="AD215" s="16"/>
      <c r="AE215" s="16"/>
      <c r="AF215" s="16"/>
    </row>
    <row r="216" spans="2:32" ht="26.25" customHeight="1">
      <c r="B216" s="22"/>
      <c r="C216" s="22"/>
      <c r="D216" s="8" t="s">
        <v>41</v>
      </c>
      <c r="E216" s="43">
        <f>Eingabe!C38</f>
        <v>35</v>
      </c>
      <c r="F216" s="81"/>
      <c r="G216" s="82"/>
      <c r="H216" s="17"/>
      <c r="I216" s="5"/>
      <c r="J216" s="5">
        <f t="shared" si="22"/>
        <v>0</v>
      </c>
      <c r="K216" s="121"/>
      <c r="L216" s="5">
        <f t="shared" si="19"/>
        <v>0</v>
      </c>
      <c r="M216" s="135">
        <f>Eingabe!V38</f>
        <v>0</v>
      </c>
      <c r="N216" s="121">
        <f t="shared" si="20"/>
        <v>0</v>
      </c>
      <c r="O216" s="130">
        <f t="shared" si="21"/>
        <v>0</v>
      </c>
      <c r="P216" s="22"/>
      <c r="Q216" s="22"/>
      <c r="R216" s="22"/>
      <c r="S216" s="22"/>
      <c r="T216" s="22"/>
      <c r="U216" s="22"/>
      <c r="V216" s="22"/>
      <c r="W216" s="31"/>
      <c r="X216" s="30"/>
      <c r="Y216" s="30"/>
      <c r="Z216" s="22"/>
      <c r="AA216" s="22"/>
      <c r="AB216" s="16"/>
      <c r="AC216" s="16"/>
      <c r="AD216" s="16"/>
      <c r="AE216" s="16"/>
      <c r="AF216" s="16"/>
    </row>
    <row r="217" spans="2:32" ht="26.25" customHeight="1">
      <c r="B217" s="22"/>
      <c r="C217" s="22"/>
      <c r="D217" s="8" t="s">
        <v>42</v>
      </c>
      <c r="E217" s="43">
        <f>Eingabe!C39</f>
        <v>36</v>
      </c>
      <c r="F217" s="81"/>
      <c r="G217" s="82"/>
      <c r="H217" s="17"/>
      <c r="I217" s="5"/>
      <c r="J217" s="5">
        <f t="shared" si="22"/>
        <v>0</v>
      </c>
      <c r="K217" s="121"/>
      <c r="L217" s="5">
        <f t="shared" si="19"/>
        <v>0</v>
      </c>
      <c r="M217" s="135">
        <f>Eingabe!V39</f>
        <v>0</v>
      </c>
      <c r="N217" s="121">
        <f t="shared" si="20"/>
        <v>0</v>
      </c>
      <c r="O217" s="130">
        <f t="shared" si="21"/>
        <v>0</v>
      </c>
      <c r="P217" s="22"/>
      <c r="Q217" s="22"/>
      <c r="R217" s="22"/>
      <c r="S217" s="22"/>
      <c r="T217" s="22"/>
      <c r="U217" s="22"/>
      <c r="V217" s="22"/>
      <c r="W217" s="31"/>
      <c r="X217" s="30"/>
      <c r="Y217" s="30"/>
      <c r="Z217" s="22"/>
      <c r="AA217" s="22"/>
      <c r="AB217" s="16"/>
      <c r="AC217" s="16"/>
      <c r="AD217" s="16"/>
      <c r="AE217" s="16"/>
      <c r="AF217" s="16"/>
    </row>
    <row r="218" spans="2:32" ht="26.25" customHeight="1">
      <c r="B218" s="22"/>
      <c r="C218" s="22"/>
      <c r="D218" s="8" t="s">
        <v>43</v>
      </c>
      <c r="E218" s="43">
        <f>Eingabe!C40</f>
        <v>37</v>
      </c>
      <c r="F218" s="81"/>
      <c r="G218" s="82"/>
      <c r="H218" s="17"/>
      <c r="I218" s="5"/>
      <c r="J218" s="5">
        <f t="shared" si="22"/>
        <v>0</v>
      </c>
      <c r="K218" s="121"/>
      <c r="L218" s="5">
        <f t="shared" si="19"/>
        <v>0</v>
      </c>
      <c r="M218" s="135">
        <f>Eingabe!V40</f>
        <v>0</v>
      </c>
      <c r="N218" s="121">
        <f t="shared" si="20"/>
        <v>0</v>
      </c>
      <c r="O218" s="130">
        <f t="shared" si="21"/>
        <v>0</v>
      </c>
      <c r="P218" s="22"/>
      <c r="Q218" s="22"/>
      <c r="R218" s="22"/>
      <c r="S218" s="22"/>
      <c r="T218" s="22"/>
      <c r="U218" s="22"/>
      <c r="V218" s="22"/>
      <c r="W218" s="31"/>
      <c r="X218" s="30"/>
      <c r="Y218" s="30"/>
      <c r="Z218" s="22"/>
      <c r="AA218" s="22"/>
      <c r="AB218" s="16"/>
      <c r="AC218" s="16"/>
      <c r="AD218" s="16"/>
      <c r="AE218" s="16"/>
      <c r="AF218" s="16"/>
    </row>
    <row r="219" spans="2:32" ht="26.25" customHeight="1">
      <c r="B219" s="22"/>
      <c r="C219" s="22"/>
      <c r="D219" s="8" t="s">
        <v>44</v>
      </c>
      <c r="E219" s="43">
        <f>Eingabe!C41</f>
        <v>38</v>
      </c>
      <c r="F219" s="81"/>
      <c r="G219" s="82"/>
      <c r="H219" s="17"/>
      <c r="I219" s="5"/>
      <c r="J219" s="5">
        <f t="shared" si="22"/>
        <v>0</v>
      </c>
      <c r="K219" s="121"/>
      <c r="L219" s="5">
        <f t="shared" si="19"/>
        <v>0</v>
      </c>
      <c r="M219" s="135">
        <f>Eingabe!V41</f>
        <v>0</v>
      </c>
      <c r="N219" s="121">
        <f t="shared" si="20"/>
        <v>0</v>
      </c>
      <c r="O219" s="130">
        <f t="shared" si="21"/>
        <v>0</v>
      </c>
      <c r="P219" s="22"/>
      <c r="Q219" s="22"/>
      <c r="R219" s="22"/>
      <c r="S219" s="22"/>
      <c r="T219" s="22"/>
      <c r="U219" s="22"/>
      <c r="V219" s="22"/>
      <c r="W219" s="31"/>
      <c r="X219" s="30"/>
      <c r="Y219" s="30"/>
      <c r="Z219" s="22"/>
      <c r="AA219" s="22"/>
      <c r="AB219" s="16"/>
      <c r="AC219" s="16"/>
      <c r="AD219" s="16"/>
      <c r="AE219" s="16"/>
      <c r="AF219" s="16"/>
    </row>
    <row r="220" spans="2:32" ht="26.25" customHeight="1">
      <c r="B220" s="22"/>
      <c r="C220" s="22"/>
      <c r="D220" s="8" t="s">
        <v>45</v>
      </c>
      <c r="E220" s="43">
        <f>Eingabe!C42</f>
        <v>39</v>
      </c>
      <c r="F220" s="81"/>
      <c r="G220" s="82"/>
      <c r="H220" s="17"/>
      <c r="I220" s="5"/>
      <c r="J220" s="5">
        <f t="shared" si="22"/>
        <v>0</v>
      </c>
      <c r="K220" s="121"/>
      <c r="L220" s="5">
        <f t="shared" si="19"/>
        <v>0</v>
      </c>
      <c r="M220" s="135">
        <f>Eingabe!V42</f>
        <v>0</v>
      </c>
      <c r="N220" s="121">
        <f t="shared" si="20"/>
        <v>0</v>
      </c>
      <c r="O220" s="130">
        <f t="shared" si="21"/>
        <v>0</v>
      </c>
      <c r="P220" s="22"/>
      <c r="Q220" s="22"/>
      <c r="R220" s="22"/>
      <c r="S220" s="22"/>
      <c r="T220" s="22"/>
      <c r="U220" s="22"/>
      <c r="V220" s="22"/>
      <c r="W220" s="31"/>
      <c r="X220" s="30"/>
      <c r="Y220" s="30"/>
      <c r="Z220" s="22"/>
      <c r="AA220" s="22"/>
      <c r="AB220" s="16"/>
      <c r="AC220" s="16"/>
      <c r="AD220" s="16"/>
      <c r="AE220" s="16"/>
      <c r="AF220" s="16"/>
    </row>
    <row r="221" spans="2:32" ht="26.25" customHeight="1">
      <c r="B221" s="22"/>
      <c r="C221" s="22"/>
      <c r="D221" s="8" t="s">
        <v>46</v>
      </c>
      <c r="E221" s="43">
        <f>Eingabe!C43</f>
        <v>40</v>
      </c>
      <c r="F221" s="81"/>
      <c r="G221" s="82"/>
      <c r="H221" s="17"/>
      <c r="I221" s="5"/>
      <c r="J221" s="5">
        <f t="shared" si="22"/>
        <v>0</v>
      </c>
      <c r="K221" s="121"/>
      <c r="L221" s="5">
        <f t="shared" si="19"/>
        <v>0</v>
      </c>
      <c r="M221" s="135">
        <f>Eingabe!V43</f>
        <v>0</v>
      </c>
      <c r="N221" s="121">
        <f t="shared" si="20"/>
        <v>0</v>
      </c>
      <c r="O221" s="130">
        <f t="shared" si="21"/>
        <v>0</v>
      </c>
      <c r="P221" s="22"/>
      <c r="Q221" s="22"/>
      <c r="R221" s="22"/>
      <c r="S221" s="22"/>
      <c r="T221" s="22"/>
      <c r="U221" s="22"/>
      <c r="V221" s="22"/>
      <c r="W221" s="31"/>
      <c r="X221" s="30"/>
      <c r="Y221" s="30"/>
      <c r="Z221" s="22"/>
      <c r="AA221" s="22"/>
      <c r="AB221" s="16"/>
      <c r="AC221" s="16"/>
      <c r="AD221" s="16"/>
      <c r="AE221" s="16"/>
      <c r="AF221" s="16"/>
    </row>
    <row r="222" spans="2:32" ht="26.25" customHeight="1">
      <c r="B222" s="22"/>
      <c r="C222" s="22"/>
      <c r="D222" s="8" t="s">
        <v>47</v>
      </c>
      <c r="E222" s="43">
        <f>Eingabe!C44</f>
        <v>41</v>
      </c>
      <c r="F222" s="81"/>
      <c r="G222" s="82"/>
      <c r="H222" s="17"/>
      <c r="I222" s="5"/>
      <c r="J222" s="5">
        <f t="shared" si="22"/>
        <v>0</v>
      </c>
      <c r="K222" s="121"/>
      <c r="L222" s="5">
        <f t="shared" si="19"/>
        <v>0</v>
      </c>
      <c r="M222" s="135">
        <f>Eingabe!V44</f>
        <v>0</v>
      </c>
      <c r="N222" s="121">
        <f t="shared" si="20"/>
        <v>0</v>
      </c>
      <c r="O222" s="130">
        <f t="shared" si="21"/>
        <v>0</v>
      </c>
      <c r="P222" s="22"/>
      <c r="Q222" s="22"/>
      <c r="R222" s="22"/>
      <c r="S222" s="22"/>
      <c r="T222" s="22"/>
      <c r="U222" s="22"/>
      <c r="V222" s="22"/>
      <c r="W222" s="31"/>
      <c r="X222" s="30"/>
      <c r="Y222" s="30"/>
      <c r="Z222" s="22"/>
      <c r="AA222" s="22"/>
      <c r="AB222" s="16"/>
      <c r="AC222" s="16"/>
      <c r="AD222" s="16"/>
      <c r="AE222" s="16"/>
      <c r="AF222" s="16"/>
    </row>
    <row r="223" spans="2:32" ht="26.25" customHeight="1">
      <c r="B223" s="22"/>
      <c r="C223" s="22"/>
      <c r="D223" s="8" t="s">
        <v>48</v>
      </c>
      <c r="E223" s="43">
        <f>Eingabe!C45</f>
        <v>42</v>
      </c>
      <c r="F223" s="81"/>
      <c r="G223" s="82"/>
      <c r="H223" s="17"/>
      <c r="I223" s="5"/>
      <c r="J223" s="5">
        <f t="shared" si="22"/>
        <v>0</v>
      </c>
      <c r="K223" s="121"/>
      <c r="L223" s="5">
        <f t="shared" si="19"/>
        <v>0</v>
      </c>
      <c r="M223" s="135">
        <f>Eingabe!V45</f>
        <v>0</v>
      </c>
      <c r="N223" s="121">
        <f t="shared" si="20"/>
        <v>0</v>
      </c>
      <c r="O223" s="130">
        <f t="shared" si="21"/>
        <v>0</v>
      </c>
      <c r="P223" s="22"/>
      <c r="Q223" s="22"/>
      <c r="R223" s="22"/>
      <c r="S223" s="22"/>
      <c r="T223" s="22"/>
      <c r="U223" s="22"/>
      <c r="V223" s="22"/>
      <c r="W223" s="31"/>
      <c r="X223" s="30"/>
      <c r="Y223" s="30"/>
      <c r="Z223" s="22"/>
      <c r="AA223" s="22"/>
      <c r="AB223" s="16"/>
      <c r="AC223" s="16"/>
      <c r="AD223" s="16"/>
      <c r="AE223" s="16"/>
      <c r="AF223" s="16"/>
    </row>
    <row r="224" spans="2:32" ht="26.25" customHeight="1">
      <c r="B224" s="22"/>
      <c r="C224" s="22"/>
      <c r="D224" s="8" t="s">
        <v>49</v>
      </c>
      <c r="E224" s="43">
        <f>Eingabe!C46</f>
        <v>43</v>
      </c>
      <c r="F224" s="81"/>
      <c r="G224" s="82"/>
      <c r="H224" s="17"/>
      <c r="I224" s="5"/>
      <c r="J224" s="5">
        <f t="shared" si="22"/>
        <v>0</v>
      </c>
      <c r="K224" s="121"/>
      <c r="L224" s="5">
        <f t="shared" si="19"/>
        <v>0</v>
      </c>
      <c r="M224" s="135">
        <f>Eingabe!V46</f>
        <v>0</v>
      </c>
      <c r="N224" s="121">
        <f t="shared" si="20"/>
        <v>0</v>
      </c>
      <c r="O224" s="130">
        <f t="shared" si="21"/>
        <v>0</v>
      </c>
      <c r="P224" s="22"/>
      <c r="Q224" s="22"/>
      <c r="R224" s="22"/>
      <c r="S224" s="22"/>
      <c r="T224" s="22"/>
      <c r="U224" s="22"/>
      <c r="V224" s="22"/>
      <c r="W224" s="31"/>
      <c r="X224" s="30"/>
      <c r="Y224" s="30"/>
      <c r="Z224" s="22"/>
      <c r="AA224" s="22"/>
      <c r="AB224" s="16"/>
      <c r="AC224" s="16"/>
      <c r="AD224" s="16"/>
      <c r="AE224" s="16"/>
      <c r="AF224" s="16"/>
    </row>
    <row r="225" spans="2:32" ht="26.25" customHeight="1">
      <c r="B225" s="22"/>
      <c r="C225" s="22"/>
      <c r="D225" s="8" t="s">
        <v>50</v>
      </c>
      <c r="E225" s="43">
        <f>Eingabe!C47</f>
        <v>44</v>
      </c>
      <c r="F225" s="81"/>
      <c r="G225" s="82"/>
      <c r="H225" s="17"/>
      <c r="I225" s="5"/>
      <c r="J225" s="5">
        <f t="shared" si="22"/>
        <v>0</v>
      </c>
      <c r="K225" s="121"/>
      <c r="L225" s="5">
        <f t="shared" si="19"/>
        <v>0</v>
      </c>
      <c r="M225" s="135">
        <f>Eingabe!V47</f>
        <v>0</v>
      </c>
      <c r="N225" s="121">
        <f t="shared" si="20"/>
        <v>0</v>
      </c>
      <c r="O225" s="130">
        <f t="shared" si="21"/>
        <v>0</v>
      </c>
      <c r="P225" s="22"/>
      <c r="Q225" s="22"/>
      <c r="R225" s="22"/>
      <c r="S225" s="22"/>
      <c r="T225" s="22"/>
      <c r="U225" s="22"/>
      <c r="V225" s="22"/>
      <c r="W225" s="31"/>
      <c r="X225" s="30"/>
      <c r="Y225" s="30"/>
      <c r="Z225" s="22"/>
      <c r="AA225" s="22"/>
      <c r="AB225" s="16"/>
      <c r="AC225" s="16"/>
      <c r="AD225" s="16"/>
      <c r="AE225" s="16"/>
      <c r="AF225" s="16"/>
    </row>
    <row r="226" spans="2:32" ht="26.25" customHeight="1">
      <c r="B226" s="22"/>
      <c r="C226" s="22"/>
      <c r="D226" s="8" t="s">
        <v>51</v>
      </c>
      <c r="E226" s="43">
        <f>Eingabe!C48</f>
        <v>45</v>
      </c>
      <c r="F226" s="81"/>
      <c r="G226" s="82"/>
      <c r="H226" s="17"/>
      <c r="I226" s="5"/>
      <c r="J226" s="5">
        <f t="shared" si="22"/>
        <v>0</v>
      </c>
      <c r="K226" s="121"/>
      <c r="L226" s="5">
        <f t="shared" si="19"/>
        <v>0</v>
      </c>
      <c r="M226" s="135">
        <f>Eingabe!V48</f>
        <v>0</v>
      </c>
      <c r="N226" s="121">
        <f t="shared" si="20"/>
        <v>0</v>
      </c>
      <c r="O226" s="130">
        <f t="shared" si="21"/>
        <v>0</v>
      </c>
      <c r="P226" s="22"/>
      <c r="Q226" s="22"/>
      <c r="R226" s="22"/>
      <c r="S226" s="22"/>
      <c r="T226" s="22"/>
      <c r="U226" s="22"/>
      <c r="V226" s="22"/>
      <c r="W226" s="31"/>
      <c r="X226" s="30"/>
      <c r="Y226" s="30"/>
      <c r="Z226" s="22"/>
      <c r="AA226" s="22"/>
      <c r="AB226" s="16"/>
      <c r="AC226" s="16"/>
      <c r="AD226" s="16"/>
      <c r="AE226" s="16"/>
      <c r="AF226" s="16"/>
    </row>
    <row r="227" spans="2:32" ht="26.25" customHeight="1">
      <c r="B227" s="22"/>
      <c r="C227" s="22"/>
      <c r="D227" s="8" t="s">
        <v>52</v>
      </c>
      <c r="E227" s="43">
        <f>Eingabe!C49</f>
        <v>46</v>
      </c>
      <c r="F227" s="81"/>
      <c r="G227" s="82"/>
      <c r="H227" s="17"/>
      <c r="I227" s="5"/>
      <c r="J227" s="5">
        <f t="shared" si="22"/>
        <v>0</v>
      </c>
      <c r="K227" s="121"/>
      <c r="L227" s="5">
        <f t="shared" si="19"/>
        <v>0</v>
      </c>
      <c r="M227" s="135">
        <f>Eingabe!V49</f>
        <v>0</v>
      </c>
      <c r="N227" s="121">
        <f t="shared" si="20"/>
        <v>0</v>
      </c>
      <c r="O227" s="130">
        <f t="shared" si="21"/>
        <v>0</v>
      </c>
      <c r="P227" s="22"/>
      <c r="Q227" s="22"/>
      <c r="R227" s="22"/>
      <c r="S227" s="22"/>
      <c r="T227" s="22"/>
      <c r="U227" s="22"/>
      <c r="V227" s="22"/>
      <c r="W227" s="31"/>
      <c r="X227" s="30"/>
      <c r="Y227" s="30"/>
      <c r="Z227" s="22"/>
      <c r="AA227" s="22"/>
      <c r="AB227" s="16"/>
      <c r="AC227" s="16"/>
      <c r="AD227" s="16"/>
      <c r="AE227" s="16"/>
      <c r="AF227" s="16"/>
    </row>
    <row r="228" spans="2:32" ht="26.25" customHeight="1">
      <c r="B228" s="22"/>
      <c r="C228" s="22"/>
      <c r="D228" s="8" t="s">
        <v>53</v>
      </c>
      <c r="E228" s="43">
        <f>Eingabe!C50</f>
        <v>47</v>
      </c>
      <c r="F228" s="81"/>
      <c r="G228" s="82"/>
      <c r="H228" s="17"/>
      <c r="I228" s="5"/>
      <c r="J228" s="5">
        <f t="shared" si="22"/>
        <v>0</v>
      </c>
      <c r="K228" s="121"/>
      <c r="L228" s="5">
        <f t="shared" si="19"/>
        <v>0</v>
      </c>
      <c r="M228" s="135">
        <f>Eingabe!V50</f>
        <v>0</v>
      </c>
      <c r="N228" s="121">
        <f t="shared" si="20"/>
        <v>0</v>
      </c>
      <c r="O228" s="130">
        <f t="shared" si="21"/>
        <v>0</v>
      </c>
      <c r="P228" s="22"/>
      <c r="Q228" s="22"/>
      <c r="R228" s="22"/>
      <c r="S228" s="22"/>
      <c r="T228" s="22"/>
      <c r="U228" s="22"/>
      <c r="V228" s="22"/>
      <c r="W228" s="31"/>
      <c r="X228" s="30"/>
      <c r="Y228" s="30"/>
      <c r="Z228" s="22"/>
      <c r="AA228" s="22"/>
      <c r="AB228" s="16"/>
      <c r="AC228" s="16"/>
      <c r="AD228" s="16"/>
      <c r="AE228" s="16"/>
      <c r="AF228" s="16"/>
    </row>
    <row r="229" spans="2:32" ht="26.25" customHeight="1">
      <c r="B229" s="22"/>
      <c r="C229" s="22"/>
      <c r="D229" s="8" t="s">
        <v>54</v>
      </c>
      <c r="E229" s="43">
        <f>Eingabe!C51</f>
        <v>48</v>
      </c>
      <c r="F229" s="81"/>
      <c r="G229" s="82"/>
      <c r="H229" s="17"/>
      <c r="I229" s="5"/>
      <c r="J229" s="5">
        <f t="shared" si="22"/>
        <v>0</v>
      </c>
      <c r="K229" s="121"/>
      <c r="L229" s="5">
        <f t="shared" si="19"/>
        <v>0</v>
      </c>
      <c r="M229" s="135">
        <f>Eingabe!V51</f>
        <v>0</v>
      </c>
      <c r="N229" s="121">
        <f t="shared" si="20"/>
        <v>0</v>
      </c>
      <c r="O229" s="130">
        <f t="shared" si="21"/>
        <v>0</v>
      </c>
      <c r="P229" s="22"/>
      <c r="Q229" s="22"/>
      <c r="R229" s="22"/>
      <c r="S229" s="22"/>
      <c r="T229" s="22"/>
      <c r="U229" s="22"/>
      <c r="V229" s="22"/>
      <c r="W229" s="31"/>
      <c r="X229" s="30"/>
      <c r="Y229" s="30"/>
      <c r="Z229" s="22"/>
      <c r="AA229" s="22"/>
      <c r="AB229" s="16"/>
      <c r="AC229" s="16"/>
      <c r="AD229" s="16"/>
      <c r="AE229" s="16"/>
      <c r="AF229" s="16"/>
    </row>
    <row r="230" spans="2:32" ht="26.25" customHeight="1">
      <c r="B230" s="22"/>
      <c r="C230" s="22"/>
      <c r="D230" s="8" t="s">
        <v>55</v>
      </c>
      <c r="E230" s="43">
        <f>Eingabe!C52</f>
        <v>49</v>
      </c>
      <c r="F230" s="81"/>
      <c r="G230" s="82"/>
      <c r="H230" s="17"/>
      <c r="I230" s="5"/>
      <c r="J230" s="5">
        <f t="shared" si="22"/>
        <v>0</v>
      </c>
      <c r="K230" s="121"/>
      <c r="L230" s="5">
        <f t="shared" si="19"/>
        <v>0</v>
      </c>
      <c r="M230" s="135">
        <f>Eingabe!V52</f>
        <v>0</v>
      </c>
      <c r="N230" s="121">
        <f t="shared" si="20"/>
        <v>0</v>
      </c>
      <c r="O230" s="130">
        <f t="shared" si="21"/>
        <v>0</v>
      </c>
      <c r="P230" s="22"/>
      <c r="Q230" s="22"/>
      <c r="R230" s="22"/>
      <c r="S230" s="22"/>
      <c r="T230" s="22"/>
      <c r="U230" s="22"/>
      <c r="V230" s="22"/>
      <c r="W230" s="31"/>
      <c r="X230" s="30"/>
      <c r="Y230" s="30"/>
      <c r="Z230" s="22"/>
      <c r="AA230" s="22"/>
      <c r="AB230" s="16"/>
      <c r="AC230" s="16"/>
      <c r="AD230" s="16"/>
      <c r="AE230" s="16"/>
      <c r="AF230" s="16"/>
    </row>
    <row r="231" spans="2:32" ht="26.25" customHeight="1" thickBot="1">
      <c r="B231" s="22"/>
      <c r="C231" s="22"/>
      <c r="D231" s="18" t="s">
        <v>56</v>
      </c>
      <c r="E231" s="44">
        <f>Eingabe!C53</f>
        <v>50</v>
      </c>
      <c r="F231" s="83"/>
      <c r="G231" s="84"/>
      <c r="H231" s="123"/>
      <c r="I231" s="20"/>
      <c r="J231" s="20">
        <f t="shared" si="22"/>
        <v>0</v>
      </c>
      <c r="K231" s="124"/>
      <c r="L231" s="36">
        <f>SUM(K231/10)</f>
        <v>0</v>
      </c>
      <c r="M231" s="138">
        <f>Eingabe!V53</f>
        <v>0</v>
      </c>
      <c r="N231" s="121">
        <f t="shared" si="20"/>
        <v>0</v>
      </c>
      <c r="O231" s="145">
        <f t="shared" si="21"/>
        <v>0</v>
      </c>
      <c r="P231" s="22"/>
      <c r="Q231" s="22"/>
      <c r="R231" s="22"/>
      <c r="S231" s="22"/>
      <c r="T231" s="22"/>
      <c r="U231" s="22"/>
      <c r="V231" s="22"/>
      <c r="W231" s="31"/>
      <c r="X231" s="30"/>
      <c r="Y231" s="30"/>
      <c r="Z231" s="22"/>
      <c r="AA231" s="22"/>
      <c r="AB231" s="16"/>
      <c r="AC231" s="16"/>
      <c r="AD231" s="16"/>
      <c r="AE231" s="16"/>
      <c r="AF231" s="16"/>
    </row>
    <row r="232" spans="2:32" ht="26.25" customHeight="1" thickBot="1">
      <c r="B232" s="22"/>
      <c r="C232" s="22"/>
      <c r="D232" s="240" t="str">
        <f>Eingabe!$B$54</f>
        <v>Punktevergabe: 30,29,28,27,26,25,24,23,22,21,20,19,18,17,16,15,14,13,12,11,10,9,8,7,6,5,4,3,2,1</v>
      </c>
      <c r="E232" s="241"/>
      <c r="F232" s="241"/>
      <c r="G232" s="241"/>
      <c r="H232" s="241"/>
      <c r="I232" s="241"/>
      <c r="J232" s="241"/>
      <c r="K232" s="241"/>
      <c r="L232" s="241"/>
      <c r="M232" s="241"/>
      <c r="N232" s="241"/>
      <c r="O232" s="242"/>
      <c r="P232" s="22"/>
      <c r="Q232" s="22"/>
      <c r="T232" s="30"/>
      <c r="U232" s="31"/>
      <c r="V232" s="31"/>
      <c r="W232" s="31"/>
      <c r="X232" s="30"/>
      <c r="Y232" s="30"/>
      <c r="Z232" s="22"/>
      <c r="AA232" s="22"/>
      <c r="AB232" s="16"/>
      <c r="AC232" s="16"/>
      <c r="AD232" s="16"/>
      <c r="AE232" s="16"/>
      <c r="AF232" s="16"/>
    </row>
    <row r="233" spans="2:32" ht="26.25" customHeight="1">
      <c r="B233" s="22"/>
      <c r="C233" s="22"/>
      <c r="D233" s="22"/>
      <c r="E233" s="22"/>
      <c r="F233" s="42"/>
      <c r="G233" s="22"/>
      <c r="H233" s="22"/>
      <c r="I233" s="22"/>
      <c r="J233" s="22"/>
      <c r="K233" s="22"/>
      <c r="L233" s="22"/>
      <c r="M233" s="118"/>
      <c r="N233" s="118"/>
      <c r="O233" s="118"/>
      <c r="P233" s="22"/>
      <c r="Q233" s="22"/>
      <c r="T233" s="30"/>
      <c r="U233" s="31"/>
      <c r="V233" s="31"/>
      <c r="W233" s="31"/>
      <c r="X233" s="30"/>
      <c r="Y233" s="30"/>
      <c r="Z233" s="22"/>
      <c r="AA233" s="22"/>
      <c r="AB233" s="16"/>
      <c r="AC233" s="16"/>
      <c r="AD233" s="16"/>
      <c r="AE233" s="16"/>
      <c r="AF233" s="16"/>
    </row>
    <row r="234" spans="2:32" ht="26.25" customHeight="1">
      <c r="B234" s="22"/>
      <c r="C234" s="22"/>
      <c r="D234" s="22"/>
      <c r="E234" s="86"/>
      <c r="F234" s="115"/>
      <c r="G234" s="115" t="s">
        <v>68</v>
      </c>
      <c r="H234" s="32"/>
      <c r="I234" s="110">
        <v>1</v>
      </c>
      <c r="J234" s="111">
        <v>2</v>
      </c>
      <c r="K234" s="22"/>
      <c r="L234" s="101" t="s">
        <v>130</v>
      </c>
      <c r="M234" s="102"/>
      <c r="N234" s="136" t="s">
        <v>131</v>
      </c>
      <c r="O234" s="146"/>
      <c r="P234" s="31"/>
      <c r="Q234" s="31"/>
      <c r="R234" s="31"/>
      <c r="S234" s="30"/>
      <c r="T234" s="30"/>
      <c r="U234" s="22"/>
      <c r="V234" s="22"/>
      <c r="W234" s="22"/>
      <c r="X234" s="22"/>
      <c r="Y234" s="22"/>
      <c r="Z234" s="22"/>
      <c r="AA234" s="22"/>
      <c r="AB234" s="16"/>
      <c r="AC234" s="16"/>
      <c r="AD234" s="16"/>
      <c r="AE234" s="16"/>
      <c r="AF234" s="16"/>
    </row>
    <row r="235" spans="2:32" ht="26.25" customHeight="1">
      <c r="B235" s="22"/>
      <c r="C235" s="22"/>
      <c r="D235" s="22"/>
      <c r="E235" s="86"/>
      <c r="F235" s="115"/>
      <c r="G235" s="115" t="s">
        <v>68</v>
      </c>
      <c r="H235" s="32"/>
      <c r="I235" s="112">
        <v>3</v>
      </c>
      <c r="J235" s="113">
        <v>4</v>
      </c>
      <c r="K235" s="22"/>
      <c r="L235" s="103" t="s">
        <v>132</v>
      </c>
      <c r="M235" s="101" t="s">
        <v>4</v>
      </c>
      <c r="N235" s="136" t="s">
        <v>133</v>
      </c>
      <c r="O235" s="146"/>
      <c r="P235" s="31"/>
      <c r="Q235" s="31"/>
      <c r="R235" s="31"/>
      <c r="S235" s="30"/>
      <c r="T235" s="30"/>
      <c r="U235" s="22"/>
      <c r="V235" s="22"/>
      <c r="W235" s="22"/>
      <c r="X235" s="22"/>
      <c r="Y235" s="22"/>
      <c r="Z235" s="22"/>
      <c r="AA235" s="22"/>
      <c r="AB235" s="16"/>
      <c r="AC235" s="16"/>
      <c r="AD235" s="16"/>
      <c r="AE235" s="16"/>
      <c r="AF235" s="16"/>
    </row>
    <row r="236" spans="2:32" ht="26.25" customHeight="1">
      <c r="B236" s="22"/>
      <c r="C236" s="22"/>
      <c r="D236" s="22"/>
      <c r="E236" s="86"/>
      <c r="F236" s="115"/>
      <c r="G236" s="115" t="s">
        <v>68</v>
      </c>
      <c r="H236" s="32"/>
      <c r="I236" s="114">
        <v>5</v>
      </c>
      <c r="J236" s="31"/>
      <c r="K236" s="22"/>
      <c r="L236" s="101" t="s">
        <v>132</v>
      </c>
      <c r="M236" s="101" t="s">
        <v>5</v>
      </c>
      <c r="N236" s="136" t="s">
        <v>133</v>
      </c>
      <c r="O236" s="146"/>
      <c r="P236" s="31"/>
      <c r="Q236" s="31"/>
      <c r="R236" s="31"/>
      <c r="S236" s="30"/>
      <c r="T236" s="30"/>
      <c r="U236" s="22"/>
      <c r="V236" s="22"/>
      <c r="W236" s="22"/>
      <c r="X236" s="22"/>
      <c r="Y236" s="22"/>
      <c r="Z236" s="22"/>
      <c r="AA236" s="22"/>
      <c r="AB236" s="16"/>
      <c r="AC236" s="16"/>
      <c r="AD236" s="16"/>
      <c r="AE236" s="16"/>
      <c r="AF236" s="16"/>
    </row>
    <row r="237" spans="2:27" ht="26.25" customHeight="1">
      <c r="B237" s="22"/>
      <c r="C237" s="22"/>
      <c r="D237" s="22"/>
      <c r="E237" s="46"/>
      <c r="F237" s="37"/>
      <c r="G237" s="37"/>
      <c r="H237" s="38"/>
      <c r="I237" s="39"/>
      <c r="J237" s="22"/>
      <c r="K237" s="22"/>
      <c r="L237" s="22"/>
      <c r="M237" s="118"/>
      <c r="N237" s="118"/>
      <c r="O237" s="118"/>
      <c r="P237" s="22"/>
      <c r="Q237" s="22"/>
      <c r="T237" s="30"/>
      <c r="U237" s="31"/>
      <c r="V237" s="31"/>
      <c r="W237" s="31"/>
      <c r="X237" s="30"/>
      <c r="Y237" s="30"/>
      <c r="Z237" s="31"/>
      <c r="AA237" s="30"/>
    </row>
    <row r="238" spans="2:27" ht="26.25" customHeight="1" thickBot="1">
      <c r="B238" s="22"/>
      <c r="C238" s="22"/>
      <c r="D238" s="22"/>
      <c r="E238" s="42"/>
      <c r="F238" s="22"/>
      <c r="G238" s="22"/>
      <c r="H238" s="22"/>
      <c r="I238" s="22"/>
      <c r="J238" s="22"/>
      <c r="K238" s="22"/>
      <c r="L238" s="22"/>
      <c r="M238" s="118"/>
      <c r="N238" s="118"/>
      <c r="O238" s="118"/>
      <c r="P238" s="22"/>
      <c r="Q238" s="22"/>
      <c r="T238" s="30"/>
      <c r="U238" s="31"/>
      <c r="V238" s="31"/>
      <c r="W238" s="31"/>
      <c r="X238" s="30"/>
      <c r="Y238" s="30"/>
      <c r="Z238" s="31"/>
      <c r="AA238" s="30"/>
    </row>
    <row r="239" spans="2:32" ht="34.5" customHeight="1" thickBot="1">
      <c r="B239" s="22"/>
      <c r="C239" s="22"/>
      <c r="D239" s="200">
        <f>Eingabe!$W$3</f>
        <v>43760</v>
      </c>
      <c r="E239" s="201"/>
      <c r="F239" s="201"/>
      <c r="G239" s="201"/>
      <c r="H239" s="201"/>
      <c r="I239" s="201"/>
      <c r="J239" s="201"/>
      <c r="K239" s="201"/>
      <c r="L239" s="201"/>
      <c r="M239" s="201"/>
      <c r="N239" s="201"/>
      <c r="O239" s="202"/>
      <c r="P239" s="22"/>
      <c r="Q239" s="22"/>
      <c r="T239" s="30"/>
      <c r="U239" s="31"/>
      <c r="V239" s="31"/>
      <c r="W239" s="31"/>
      <c r="X239" s="30"/>
      <c r="Y239" s="30"/>
      <c r="Z239" s="22"/>
      <c r="AA239" s="22"/>
      <c r="AB239" s="16"/>
      <c r="AC239" s="16"/>
      <c r="AD239" s="16"/>
      <c r="AE239" s="16"/>
      <c r="AF239" s="16"/>
    </row>
    <row r="240" spans="2:32" ht="31.5">
      <c r="B240" s="22"/>
      <c r="C240" s="22"/>
      <c r="D240" s="245" t="s">
        <v>0</v>
      </c>
      <c r="E240" s="203" t="s">
        <v>63</v>
      </c>
      <c r="F240" s="203" t="s">
        <v>66</v>
      </c>
      <c r="G240" s="203"/>
      <c r="H240" s="198" t="s">
        <v>67</v>
      </c>
      <c r="I240" s="203" t="s">
        <v>4</v>
      </c>
      <c r="J240" s="203" t="s">
        <v>5</v>
      </c>
      <c r="K240" s="203" t="s">
        <v>6</v>
      </c>
      <c r="L240" s="203" t="s">
        <v>62</v>
      </c>
      <c r="M240" s="205" t="s">
        <v>3</v>
      </c>
      <c r="N240" s="33" t="s">
        <v>60</v>
      </c>
      <c r="O240" s="34"/>
      <c r="P240" s="22"/>
      <c r="Q240" s="22"/>
      <c r="T240" s="30"/>
      <c r="U240" s="22"/>
      <c r="V240" s="22"/>
      <c r="W240" s="22"/>
      <c r="X240" s="22"/>
      <c r="Y240" s="22"/>
      <c r="Z240" s="22"/>
      <c r="AA240" s="22"/>
      <c r="AB240" s="16"/>
      <c r="AC240" s="16"/>
      <c r="AD240" s="16"/>
      <c r="AE240" s="16"/>
      <c r="AF240" s="16"/>
    </row>
    <row r="241" spans="2:32" ht="26.25" customHeight="1" thickBot="1">
      <c r="B241" s="22"/>
      <c r="C241" s="22"/>
      <c r="D241" s="246"/>
      <c r="E241" s="204"/>
      <c r="F241" s="204"/>
      <c r="G241" s="204"/>
      <c r="H241" s="199"/>
      <c r="I241" s="204"/>
      <c r="J241" s="204"/>
      <c r="K241" s="204"/>
      <c r="L241" s="204"/>
      <c r="M241" s="206"/>
      <c r="N241" s="47" t="s">
        <v>58</v>
      </c>
      <c r="O241" s="48" t="s">
        <v>59</v>
      </c>
      <c r="P241" s="22"/>
      <c r="Q241" s="22"/>
      <c r="T241" s="30"/>
      <c r="U241" s="22"/>
      <c r="V241" s="22"/>
      <c r="W241" s="22"/>
      <c r="X241" s="22"/>
      <c r="Y241" s="22"/>
      <c r="Z241" s="22"/>
      <c r="AA241" s="22"/>
      <c r="AB241" s="16"/>
      <c r="AC241" s="16"/>
      <c r="AD241" s="16"/>
      <c r="AE241" s="16"/>
      <c r="AF241" s="16"/>
    </row>
    <row r="242" spans="2:32" ht="26.25" customHeight="1">
      <c r="B242" s="22"/>
      <c r="C242" s="22"/>
      <c r="D242" s="9" t="s">
        <v>7</v>
      </c>
      <c r="E242" s="44" t="str">
        <f>Eingabe!C4</f>
        <v>Marko Neumayer</v>
      </c>
      <c r="F242" s="79"/>
      <c r="G242" s="80"/>
      <c r="H242" s="120"/>
      <c r="I242" s="5"/>
      <c r="J242" s="5">
        <f aca="true" t="shared" si="23" ref="J242:J273">K242-I242</f>
        <v>0</v>
      </c>
      <c r="K242" s="121"/>
      <c r="L242" s="50">
        <f>SUM(K242/10)</f>
        <v>0</v>
      </c>
      <c r="M242" s="135">
        <f>Eingabe!W4</f>
        <v>0</v>
      </c>
      <c r="N242" s="141"/>
      <c r="O242" s="144"/>
      <c r="P242" s="22"/>
      <c r="Q242" s="22"/>
      <c r="T242" s="30"/>
      <c r="U242" s="22"/>
      <c r="V242" s="22"/>
      <c r="W242" s="22"/>
      <c r="X242" s="22"/>
      <c r="Y242" s="22"/>
      <c r="Z242" s="22"/>
      <c r="AA242" s="22"/>
      <c r="AB242" s="16"/>
      <c r="AC242" s="16"/>
      <c r="AD242" s="16"/>
      <c r="AE242" s="16"/>
      <c r="AF242" s="16"/>
    </row>
    <row r="243" spans="2:32" ht="26.25" customHeight="1">
      <c r="B243" s="22"/>
      <c r="C243" s="22"/>
      <c r="D243" s="10" t="s">
        <v>8</v>
      </c>
      <c r="E243" s="43" t="str">
        <f>Eingabe!C5</f>
        <v>Gerhard Fischer </v>
      </c>
      <c r="F243" s="81"/>
      <c r="G243" s="82"/>
      <c r="H243" s="17"/>
      <c r="I243" s="5"/>
      <c r="J243" s="5">
        <f t="shared" si="23"/>
        <v>0</v>
      </c>
      <c r="K243" s="121"/>
      <c r="L243" s="5">
        <f>SUM(K243/10)</f>
        <v>0</v>
      </c>
      <c r="M243" s="135">
        <f>Eingabe!W5</f>
        <v>0</v>
      </c>
      <c r="N243" s="125">
        <f>$K$242-K243</f>
        <v>0</v>
      </c>
      <c r="O243" s="126"/>
      <c r="P243" s="22"/>
      <c r="Q243" s="22"/>
      <c r="T243" s="30"/>
      <c r="U243" s="22"/>
      <c r="V243" s="22"/>
      <c r="W243" s="22"/>
      <c r="X243" s="22"/>
      <c r="Y243" s="22"/>
      <c r="Z243" s="22"/>
      <c r="AA243" s="22"/>
      <c r="AB243" s="16"/>
      <c r="AC243" s="16"/>
      <c r="AD243" s="16"/>
      <c r="AE243" s="16"/>
      <c r="AF243" s="16"/>
    </row>
    <row r="244" spans="2:32" ht="26.25" customHeight="1">
      <c r="B244" s="22"/>
      <c r="C244" s="22"/>
      <c r="D244" s="11" t="s">
        <v>9</v>
      </c>
      <c r="E244" s="43" t="str">
        <f>Eingabe!C6</f>
        <v>Gabi Krausler</v>
      </c>
      <c r="F244" s="81"/>
      <c r="G244" s="82"/>
      <c r="H244" s="17"/>
      <c r="I244" s="5"/>
      <c r="J244" s="5">
        <f t="shared" si="23"/>
        <v>0</v>
      </c>
      <c r="K244" s="121"/>
      <c r="L244" s="5">
        <f aca="true" t="shared" si="24" ref="L244:L290">SUM(K244/10)</f>
        <v>0</v>
      </c>
      <c r="M244" s="135">
        <f>Eingabe!W6</f>
        <v>0</v>
      </c>
      <c r="N244" s="127">
        <f aca="true" t="shared" si="25" ref="N244:N291">$K$242-K244</f>
        <v>0</v>
      </c>
      <c r="O244" s="128">
        <f aca="true" t="shared" si="26" ref="O244:O291">SUM(K243-K244)</f>
        <v>0</v>
      </c>
      <c r="P244" s="22"/>
      <c r="Q244" s="22"/>
      <c r="T244" s="30"/>
      <c r="U244" s="22"/>
      <c r="V244" s="22"/>
      <c r="W244" s="22"/>
      <c r="X244" s="22"/>
      <c r="Y244" s="22"/>
      <c r="Z244" s="22"/>
      <c r="AA244" s="22"/>
      <c r="AB244" s="16"/>
      <c r="AC244" s="16"/>
      <c r="AD244" s="16"/>
      <c r="AE244" s="16"/>
      <c r="AF244" s="16"/>
    </row>
    <row r="245" spans="2:32" ht="26.25" customHeight="1">
      <c r="B245" s="22"/>
      <c r="C245" s="22"/>
      <c r="D245" s="8" t="s">
        <v>10</v>
      </c>
      <c r="E245" s="43" t="str">
        <f>Eingabe!C7</f>
        <v>Walter Lemböck </v>
      </c>
      <c r="F245" s="81"/>
      <c r="G245" s="82"/>
      <c r="H245" s="17"/>
      <c r="I245" s="5"/>
      <c r="J245" s="5">
        <f t="shared" si="23"/>
        <v>0</v>
      </c>
      <c r="K245" s="121"/>
      <c r="L245" s="5">
        <f t="shared" si="24"/>
        <v>0</v>
      </c>
      <c r="M245" s="135">
        <f>Eingabe!W7</f>
        <v>0</v>
      </c>
      <c r="N245" s="121">
        <f t="shared" si="25"/>
        <v>0</v>
      </c>
      <c r="O245" s="130">
        <f t="shared" si="26"/>
        <v>0</v>
      </c>
      <c r="P245" s="22"/>
      <c r="Q245" s="22"/>
      <c r="T245" s="30"/>
      <c r="U245" s="22"/>
      <c r="V245" s="22"/>
      <c r="W245" s="22"/>
      <c r="X245" s="22"/>
      <c r="Y245" s="22"/>
      <c r="Z245" s="22"/>
      <c r="AA245" s="22"/>
      <c r="AB245" s="16"/>
      <c r="AC245" s="16"/>
      <c r="AD245" s="16"/>
      <c r="AE245" s="16"/>
      <c r="AF245" s="16"/>
    </row>
    <row r="246" spans="2:32" ht="26.25" customHeight="1">
      <c r="B246" s="22"/>
      <c r="C246" s="22"/>
      <c r="D246" s="8" t="s">
        <v>11</v>
      </c>
      <c r="E246" s="43" t="str">
        <f>Eingabe!C8</f>
        <v>Thomas Gebhardt</v>
      </c>
      <c r="F246" s="81"/>
      <c r="G246" s="82"/>
      <c r="H246" s="17"/>
      <c r="I246" s="5"/>
      <c r="J246" s="5">
        <f t="shared" si="23"/>
        <v>0</v>
      </c>
      <c r="K246" s="121"/>
      <c r="L246" s="5">
        <f t="shared" si="24"/>
        <v>0</v>
      </c>
      <c r="M246" s="135">
        <f>Eingabe!W8</f>
        <v>0</v>
      </c>
      <c r="N246" s="121">
        <f t="shared" si="25"/>
        <v>0</v>
      </c>
      <c r="O246" s="130">
        <f t="shared" si="26"/>
        <v>0</v>
      </c>
      <c r="P246" s="22"/>
      <c r="Q246" s="22"/>
      <c r="T246" s="30"/>
      <c r="U246" s="22"/>
      <c r="V246" s="22"/>
      <c r="W246" s="22"/>
      <c r="X246" s="22"/>
      <c r="Y246" s="22"/>
      <c r="Z246" s="22"/>
      <c r="AA246" s="22"/>
      <c r="AB246" s="16"/>
      <c r="AC246" s="16"/>
      <c r="AD246" s="16"/>
      <c r="AE246" s="16"/>
      <c r="AF246" s="16"/>
    </row>
    <row r="247" spans="2:32" ht="26.25" customHeight="1">
      <c r="B247" s="22"/>
      <c r="C247" s="22"/>
      <c r="D247" s="8" t="s">
        <v>12</v>
      </c>
      <c r="E247" s="43" t="str">
        <f>Eingabe!C9</f>
        <v>Kurt Reznicek</v>
      </c>
      <c r="F247" s="81"/>
      <c r="G247" s="82"/>
      <c r="H247" s="17"/>
      <c r="I247" s="5"/>
      <c r="J247" s="5">
        <f t="shared" si="23"/>
        <v>0</v>
      </c>
      <c r="K247" s="121"/>
      <c r="L247" s="5">
        <f t="shared" si="24"/>
        <v>0</v>
      </c>
      <c r="M247" s="135">
        <f>Eingabe!W9</f>
        <v>0</v>
      </c>
      <c r="N247" s="121">
        <f t="shared" si="25"/>
        <v>0</v>
      </c>
      <c r="O247" s="130">
        <f t="shared" si="26"/>
        <v>0</v>
      </c>
      <c r="P247" s="22"/>
      <c r="Q247" s="22"/>
      <c r="T247" s="30"/>
      <c r="U247" s="22"/>
      <c r="V247" s="22"/>
      <c r="W247" s="22"/>
      <c r="X247" s="22"/>
      <c r="Y247" s="22"/>
      <c r="Z247" s="22"/>
      <c r="AA247" s="22"/>
      <c r="AB247" s="16"/>
      <c r="AC247" s="16"/>
      <c r="AD247" s="16"/>
      <c r="AE247" s="16"/>
      <c r="AF247" s="16"/>
    </row>
    <row r="248" spans="2:32" ht="26.25" customHeight="1">
      <c r="B248" s="22"/>
      <c r="C248" s="22"/>
      <c r="D248" s="8" t="s">
        <v>13</v>
      </c>
      <c r="E248" s="43" t="str">
        <f>Eingabe!C10</f>
        <v>Rene Mötz</v>
      </c>
      <c r="F248" s="81"/>
      <c r="G248" s="82"/>
      <c r="H248" s="17"/>
      <c r="I248" s="5"/>
      <c r="J248" s="5">
        <f t="shared" si="23"/>
        <v>0</v>
      </c>
      <c r="K248" s="121"/>
      <c r="L248" s="5">
        <f t="shared" si="24"/>
        <v>0</v>
      </c>
      <c r="M248" s="135">
        <f>Eingabe!W10</f>
        <v>0</v>
      </c>
      <c r="N248" s="121">
        <f t="shared" si="25"/>
        <v>0</v>
      </c>
      <c r="O248" s="130">
        <f t="shared" si="26"/>
        <v>0</v>
      </c>
      <c r="P248" s="22"/>
      <c r="Q248" s="22"/>
      <c r="T248" s="30"/>
      <c r="U248" s="22"/>
      <c r="V248" s="22"/>
      <c r="W248" s="22"/>
      <c r="X248" s="22"/>
      <c r="Y248" s="22"/>
      <c r="Z248" s="22"/>
      <c r="AA248" s="22"/>
      <c r="AB248" s="16"/>
      <c r="AC248" s="16"/>
      <c r="AD248" s="16"/>
      <c r="AE248" s="16"/>
      <c r="AF248" s="16"/>
    </row>
    <row r="249" spans="2:32" ht="26.25" customHeight="1">
      <c r="B249" s="22"/>
      <c r="C249" s="22"/>
      <c r="D249" s="8" t="s">
        <v>14</v>
      </c>
      <c r="E249" s="43" t="str">
        <f>Eingabe!C11</f>
        <v>Peter Siding </v>
      </c>
      <c r="F249" s="81"/>
      <c r="G249" s="82"/>
      <c r="H249" s="17"/>
      <c r="I249" s="5"/>
      <c r="J249" s="5">
        <f t="shared" si="23"/>
        <v>0</v>
      </c>
      <c r="K249" s="121"/>
      <c r="L249" s="5">
        <f t="shared" si="24"/>
        <v>0</v>
      </c>
      <c r="M249" s="135">
        <f>Eingabe!W11</f>
        <v>0</v>
      </c>
      <c r="N249" s="121">
        <f t="shared" si="25"/>
        <v>0</v>
      </c>
      <c r="O249" s="130">
        <f t="shared" si="26"/>
        <v>0</v>
      </c>
      <c r="P249" s="22"/>
      <c r="Q249" s="22"/>
      <c r="T249" s="30"/>
      <c r="U249" s="22"/>
      <c r="V249" s="22"/>
      <c r="W249" s="22"/>
      <c r="X249" s="22"/>
      <c r="Y249" s="22"/>
      <c r="Z249" s="22"/>
      <c r="AA249" s="22"/>
      <c r="AB249" s="16"/>
      <c r="AC249" s="16"/>
      <c r="AD249" s="16"/>
      <c r="AE249" s="16"/>
      <c r="AF249" s="16"/>
    </row>
    <row r="250" spans="2:32" ht="26.25" customHeight="1">
      <c r="B250" s="22"/>
      <c r="C250" s="22"/>
      <c r="D250" s="8" t="s">
        <v>15</v>
      </c>
      <c r="E250" s="43" t="str">
        <f>Eingabe!C12</f>
        <v>Herbert Drkac</v>
      </c>
      <c r="F250" s="81"/>
      <c r="G250" s="82"/>
      <c r="H250" s="17"/>
      <c r="I250" s="5"/>
      <c r="J250" s="5">
        <f t="shared" si="23"/>
        <v>0</v>
      </c>
      <c r="K250" s="121"/>
      <c r="L250" s="5">
        <f t="shared" si="24"/>
        <v>0</v>
      </c>
      <c r="M250" s="135">
        <f>Eingabe!W12</f>
        <v>0</v>
      </c>
      <c r="N250" s="121">
        <f t="shared" si="25"/>
        <v>0</v>
      </c>
      <c r="O250" s="130">
        <f t="shared" si="26"/>
        <v>0</v>
      </c>
      <c r="P250" s="22"/>
      <c r="Q250" s="22"/>
      <c r="T250" s="30"/>
      <c r="U250" s="22"/>
      <c r="V250" s="22"/>
      <c r="W250" s="22"/>
      <c r="X250" s="22"/>
      <c r="Y250" s="22"/>
      <c r="Z250" s="22"/>
      <c r="AA250" s="22"/>
      <c r="AB250" s="16"/>
      <c r="AC250" s="16"/>
      <c r="AD250" s="16"/>
      <c r="AE250" s="16"/>
      <c r="AF250" s="16"/>
    </row>
    <row r="251" spans="2:32" ht="26.25" customHeight="1">
      <c r="B251" s="22"/>
      <c r="C251" s="22"/>
      <c r="D251" s="8" t="s">
        <v>16</v>
      </c>
      <c r="E251" s="43" t="str">
        <f>Eingabe!C13</f>
        <v>Andreas Vanicek</v>
      </c>
      <c r="F251" s="81"/>
      <c r="G251" s="82"/>
      <c r="H251" s="17"/>
      <c r="I251" s="5"/>
      <c r="J251" s="5">
        <f t="shared" si="23"/>
        <v>0</v>
      </c>
      <c r="K251" s="121"/>
      <c r="L251" s="5">
        <f t="shared" si="24"/>
        <v>0</v>
      </c>
      <c r="M251" s="135">
        <f>Eingabe!W13</f>
        <v>0</v>
      </c>
      <c r="N251" s="121">
        <f t="shared" si="25"/>
        <v>0</v>
      </c>
      <c r="O251" s="130">
        <f t="shared" si="26"/>
        <v>0</v>
      </c>
      <c r="P251" s="22"/>
      <c r="Q251" s="22"/>
      <c r="T251" s="30"/>
      <c r="U251" s="22"/>
      <c r="V251" s="22"/>
      <c r="W251" s="22"/>
      <c r="X251" s="22"/>
      <c r="Y251" s="22"/>
      <c r="Z251" s="22"/>
      <c r="AA251" s="22"/>
      <c r="AB251" s="16"/>
      <c r="AC251" s="16"/>
      <c r="AD251" s="16"/>
      <c r="AE251" s="16"/>
      <c r="AF251" s="16"/>
    </row>
    <row r="252" spans="2:32" ht="26.25" customHeight="1">
      <c r="B252" s="22"/>
      <c r="C252" s="22"/>
      <c r="D252" s="8" t="s">
        <v>17</v>
      </c>
      <c r="E252" s="43" t="str">
        <f>Eingabe!C14</f>
        <v>Thomas Sanda</v>
      </c>
      <c r="F252" s="81"/>
      <c r="G252" s="82"/>
      <c r="H252" s="17"/>
      <c r="I252" s="5"/>
      <c r="J252" s="5">
        <f t="shared" si="23"/>
        <v>0</v>
      </c>
      <c r="K252" s="121"/>
      <c r="L252" s="5">
        <f t="shared" si="24"/>
        <v>0</v>
      </c>
      <c r="M252" s="135">
        <f>Eingabe!W14</f>
        <v>0</v>
      </c>
      <c r="N252" s="121">
        <f t="shared" si="25"/>
        <v>0</v>
      </c>
      <c r="O252" s="130">
        <f t="shared" si="26"/>
        <v>0</v>
      </c>
      <c r="P252" s="22"/>
      <c r="Q252" s="22"/>
      <c r="T252" s="30"/>
      <c r="U252" s="22"/>
      <c r="V252" s="22"/>
      <c r="W252" s="22"/>
      <c r="X252" s="22"/>
      <c r="Y252" s="22"/>
      <c r="Z252" s="22"/>
      <c r="AA252" s="22"/>
      <c r="AB252" s="16"/>
      <c r="AC252" s="16"/>
      <c r="AD252" s="16"/>
      <c r="AE252" s="16"/>
      <c r="AF252" s="16"/>
    </row>
    <row r="253" spans="2:32" ht="26.25" customHeight="1">
      <c r="B253" s="22"/>
      <c r="C253" s="22"/>
      <c r="D253" s="8" t="s">
        <v>18</v>
      </c>
      <c r="E253" s="43" t="str">
        <f>Eingabe!C15</f>
        <v>Rudolf Muhr</v>
      </c>
      <c r="F253" s="81"/>
      <c r="G253" s="82"/>
      <c r="H253" s="17"/>
      <c r="I253" s="5"/>
      <c r="J253" s="5">
        <f t="shared" si="23"/>
        <v>0</v>
      </c>
      <c r="K253" s="121"/>
      <c r="L253" s="5">
        <f t="shared" si="24"/>
        <v>0</v>
      </c>
      <c r="M253" s="135">
        <f>Eingabe!W15</f>
        <v>0</v>
      </c>
      <c r="N253" s="121">
        <f t="shared" si="25"/>
        <v>0</v>
      </c>
      <c r="O253" s="130">
        <f t="shared" si="26"/>
        <v>0</v>
      </c>
      <c r="P253" s="22"/>
      <c r="Q253" s="22"/>
      <c r="T253" s="30"/>
      <c r="U253" s="22"/>
      <c r="V253" s="22"/>
      <c r="W253" s="22"/>
      <c r="X253" s="22"/>
      <c r="Y253" s="22"/>
      <c r="Z253" s="22"/>
      <c r="AA253" s="22"/>
      <c r="AB253" s="16"/>
      <c r="AC253" s="16"/>
      <c r="AD253" s="16"/>
      <c r="AE253" s="16"/>
      <c r="AF253" s="16"/>
    </row>
    <row r="254" spans="2:32" ht="26.25" customHeight="1">
      <c r="B254" s="22"/>
      <c r="C254" s="22"/>
      <c r="D254" s="8" t="s">
        <v>19</v>
      </c>
      <c r="E254" s="43" t="str">
        <f>Eingabe!C16</f>
        <v>Thomas Nowak </v>
      </c>
      <c r="F254" s="81"/>
      <c r="G254" s="82"/>
      <c r="H254" s="17"/>
      <c r="I254" s="5"/>
      <c r="J254" s="5">
        <f t="shared" si="23"/>
        <v>0</v>
      </c>
      <c r="K254" s="121"/>
      <c r="L254" s="5">
        <f t="shared" si="24"/>
        <v>0</v>
      </c>
      <c r="M254" s="135">
        <f>Eingabe!W16</f>
        <v>0</v>
      </c>
      <c r="N254" s="121">
        <f t="shared" si="25"/>
        <v>0</v>
      </c>
      <c r="O254" s="130">
        <f t="shared" si="26"/>
        <v>0</v>
      </c>
      <c r="P254" s="22"/>
      <c r="Q254" s="22"/>
      <c r="T254" s="30"/>
      <c r="U254" s="22"/>
      <c r="V254" s="22"/>
      <c r="W254" s="22"/>
      <c r="X254" s="22"/>
      <c r="Y254" s="22"/>
      <c r="Z254" s="22"/>
      <c r="AA254" s="22"/>
      <c r="AB254" s="16"/>
      <c r="AC254" s="16"/>
      <c r="AD254" s="16"/>
      <c r="AE254" s="16"/>
      <c r="AF254" s="16"/>
    </row>
    <row r="255" spans="2:32" ht="26.25" customHeight="1">
      <c r="B255" s="22"/>
      <c r="C255" s="22"/>
      <c r="D255" s="8" t="s">
        <v>20</v>
      </c>
      <c r="E255" s="43" t="str">
        <f>Eingabe!C17</f>
        <v>Franz Wessely</v>
      </c>
      <c r="F255" s="81"/>
      <c r="G255" s="82"/>
      <c r="H255" s="17"/>
      <c r="I255" s="5"/>
      <c r="J255" s="5">
        <f t="shared" si="23"/>
        <v>0</v>
      </c>
      <c r="K255" s="121"/>
      <c r="L255" s="5">
        <f t="shared" si="24"/>
        <v>0</v>
      </c>
      <c r="M255" s="135">
        <f>Eingabe!W17</f>
        <v>0</v>
      </c>
      <c r="N255" s="121">
        <f t="shared" si="25"/>
        <v>0</v>
      </c>
      <c r="O255" s="130">
        <f t="shared" si="26"/>
        <v>0</v>
      </c>
      <c r="P255" s="22"/>
      <c r="Q255" s="22"/>
      <c r="T255" s="30"/>
      <c r="U255" s="22"/>
      <c r="V255" s="22"/>
      <c r="W255" s="22"/>
      <c r="X255" s="22"/>
      <c r="Y255" s="22"/>
      <c r="Z255" s="22"/>
      <c r="AA255" s="22"/>
      <c r="AB255" s="16"/>
      <c r="AC255" s="16"/>
      <c r="AD255" s="16"/>
      <c r="AE255" s="16"/>
      <c r="AF255" s="16"/>
    </row>
    <row r="256" spans="2:32" ht="26.25" customHeight="1">
      <c r="B256" s="22"/>
      <c r="C256" s="22"/>
      <c r="D256" s="8" t="s">
        <v>21</v>
      </c>
      <c r="E256" s="43" t="str">
        <f>Eingabe!C18</f>
        <v>Roland Dobritzhofer</v>
      </c>
      <c r="F256" s="81"/>
      <c r="G256" s="82"/>
      <c r="H256" s="17"/>
      <c r="I256" s="5"/>
      <c r="J256" s="5">
        <f t="shared" si="23"/>
        <v>0</v>
      </c>
      <c r="K256" s="121"/>
      <c r="L256" s="5">
        <f t="shared" si="24"/>
        <v>0</v>
      </c>
      <c r="M256" s="135">
        <f>Eingabe!W18</f>
        <v>0</v>
      </c>
      <c r="N256" s="121">
        <f t="shared" si="25"/>
        <v>0</v>
      </c>
      <c r="O256" s="130">
        <f t="shared" si="26"/>
        <v>0</v>
      </c>
      <c r="P256" s="22"/>
      <c r="Q256" s="22"/>
      <c r="T256" s="30"/>
      <c r="U256" s="22"/>
      <c r="V256" s="22"/>
      <c r="W256" s="22"/>
      <c r="X256" s="22"/>
      <c r="Y256" s="22"/>
      <c r="Z256" s="22"/>
      <c r="AA256" s="22"/>
      <c r="AB256" s="16"/>
      <c r="AC256" s="16"/>
      <c r="AD256" s="16"/>
      <c r="AE256" s="16"/>
      <c r="AF256" s="16"/>
    </row>
    <row r="257" spans="2:32" ht="26.25" customHeight="1">
      <c r="B257" s="22"/>
      <c r="C257" s="22"/>
      <c r="D257" s="8" t="s">
        <v>22</v>
      </c>
      <c r="E257" s="43">
        <f>Eingabe!C19</f>
        <v>16</v>
      </c>
      <c r="F257" s="81"/>
      <c r="G257" s="82"/>
      <c r="H257" s="17"/>
      <c r="I257" s="5"/>
      <c r="J257" s="5">
        <f t="shared" si="23"/>
        <v>0</v>
      </c>
      <c r="K257" s="121"/>
      <c r="L257" s="5">
        <f t="shared" si="24"/>
        <v>0</v>
      </c>
      <c r="M257" s="135">
        <f>Eingabe!W19</f>
        <v>0</v>
      </c>
      <c r="N257" s="121">
        <f t="shared" si="25"/>
        <v>0</v>
      </c>
      <c r="O257" s="130">
        <f t="shared" si="26"/>
        <v>0</v>
      </c>
      <c r="P257" s="22"/>
      <c r="Q257" s="22"/>
      <c r="T257" s="30"/>
      <c r="U257" s="22"/>
      <c r="V257" s="22"/>
      <c r="W257" s="22"/>
      <c r="X257" s="22"/>
      <c r="Y257" s="22"/>
      <c r="Z257" s="22"/>
      <c r="AA257" s="22"/>
      <c r="AB257" s="16"/>
      <c r="AC257" s="16"/>
      <c r="AD257" s="16"/>
      <c r="AE257" s="16"/>
      <c r="AF257" s="16"/>
    </row>
    <row r="258" spans="2:32" ht="26.25" customHeight="1">
      <c r="B258" s="22"/>
      <c r="C258" s="22"/>
      <c r="D258" s="8" t="s">
        <v>23</v>
      </c>
      <c r="E258" s="43">
        <f>Eingabe!C20</f>
        <v>17</v>
      </c>
      <c r="F258" s="81"/>
      <c r="G258" s="82"/>
      <c r="H258" s="17"/>
      <c r="I258" s="5"/>
      <c r="J258" s="5">
        <f t="shared" si="23"/>
        <v>0</v>
      </c>
      <c r="K258" s="121"/>
      <c r="L258" s="5">
        <f t="shared" si="24"/>
        <v>0</v>
      </c>
      <c r="M258" s="135">
        <f>Eingabe!W20</f>
        <v>0</v>
      </c>
      <c r="N258" s="121">
        <f t="shared" si="25"/>
        <v>0</v>
      </c>
      <c r="O258" s="130">
        <f t="shared" si="26"/>
        <v>0</v>
      </c>
      <c r="P258" s="22"/>
      <c r="Q258" s="22"/>
      <c r="T258" s="30"/>
      <c r="U258" s="22"/>
      <c r="V258" s="22"/>
      <c r="W258" s="22"/>
      <c r="X258" s="22"/>
      <c r="Y258" s="22"/>
      <c r="Z258" s="22"/>
      <c r="AA258" s="22"/>
      <c r="AB258" s="16"/>
      <c r="AC258" s="16"/>
      <c r="AD258" s="16"/>
      <c r="AE258" s="16"/>
      <c r="AF258" s="16"/>
    </row>
    <row r="259" spans="2:32" ht="26.25" customHeight="1">
      <c r="B259" s="22"/>
      <c r="C259" s="22"/>
      <c r="D259" s="8" t="s">
        <v>24</v>
      </c>
      <c r="E259" s="43">
        <f>Eingabe!C21</f>
        <v>18</v>
      </c>
      <c r="F259" s="81"/>
      <c r="G259" s="82"/>
      <c r="H259" s="17"/>
      <c r="I259" s="5"/>
      <c r="J259" s="5">
        <f t="shared" si="23"/>
        <v>0</v>
      </c>
      <c r="K259" s="121"/>
      <c r="L259" s="5">
        <f t="shared" si="24"/>
        <v>0</v>
      </c>
      <c r="M259" s="135">
        <f>Eingabe!W21</f>
        <v>0</v>
      </c>
      <c r="N259" s="121">
        <f t="shared" si="25"/>
        <v>0</v>
      </c>
      <c r="O259" s="130">
        <f t="shared" si="26"/>
        <v>0</v>
      </c>
      <c r="P259" s="22"/>
      <c r="Q259" s="22"/>
      <c r="T259" s="30"/>
      <c r="U259" s="22"/>
      <c r="V259" s="22"/>
      <c r="W259" s="22"/>
      <c r="X259" s="22"/>
      <c r="Y259" s="22"/>
      <c r="Z259" s="22"/>
      <c r="AA259" s="22"/>
      <c r="AB259" s="16"/>
      <c r="AC259" s="16"/>
      <c r="AD259" s="16"/>
      <c r="AE259" s="16"/>
      <c r="AF259" s="16"/>
    </row>
    <row r="260" spans="2:32" ht="26.25" customHeight="1">
      <c r="B260" s="22"/>
      <c r="C260" s="22"/>
      <c r="D260" s="8" t="s">
        <v>25</v>
      </c>
      <c r="E260" s="43">
        <f>Eingabe!C22</f>
        <v>19</v>
      </c>
      <c r="F260" s="81"/>
      <c r="G260" s="82"/>
      <c r="H260" s="17"/>
      <c r="I260" s="5"/>
      <c r="J260" s="5">
        <f t="shared" si="23"/>
        <v>0</v>
      </c>
      <c r="K260" s="121"/>
      <c r="L260" s="5">
        <f t="shared" si="24"/>
        <v>0</v>
      </c>
      <c r="M260" s="135">
        <f>Eingabe!W22</f>
        <v>0</v>
      </c>
      <c r="N260" s="121">
        <f t="shared" si="25"/>
        <v>0</v>
      </c>
      <c r="O260" s="130">
        <f t="shared" si="26"/>
        <v>0</v>
      </c>
      <c r="P260" s="22"/>
      <c r="Q260" s="22"/>
      <c r="T260" s="30"/>
      <c r="U260" s="22"/>
      <c r="V260" s="22"/>
      <c r="W260" s="22"/>
      <c r="X260" s="22"/>
      <c r="Y260" s="22"/>
      <c r="Z260" s="22"/>
      <c r="AA260" s="22"/>
      <c r="AB260" s="16"/>
      <c r="AC260" s="16"/>
      <c r="AD260" s="16"/>
      <c r="AE260" s="16"/>
      <c r="AF260" s="16"/>
    </row>
    <row r="261" spans="2:32" ht="26.25" customHeight="1">
      <c r="B261" s="22"/>
      <c r="C261" s="22"/>
      <c r="D261" s="8" t="s">
        <v>26</v>
      </c>
      <c r="E261" s="43">
        <f>Eingabe!C23</f>
        <v>20</v>
      </c>
      <c r="F261" s="81"/>
      <c r="G261" s="82"/>
      <c r="H261" s="17"/>
      <c r="I261" s="5"/>
      <c r="J261" s="5">
        <f t="shared" si="23"/>
        <v>0</v>
      </c>
      <c r="K261" s="121"/>
      <c r="L261" s="5">
        <f t="shared" si="24"/>
        <v>0</v>
      </c>
      <c r="M261" s="135">
        <f>Eingabe!W23</f>
        <v>0</v>
      </c>
      <c r="N261" s="121">
        <f t="shared" si="25"/>
        <v>0</v>
      </c>
      <c r="O261" s="130">
        <f t="shared" si="26"/>
        <v>0</v>
      </c>
      <c r="P261" s="22"/>
      <c r="Q261" s="22"/>
      <c r="T261" s="30"/>
      <c r="U261" s="22"/>
      <c r="V261" s="22"/>
      <c r="W261" s="22"/>
      <c r="X261" s="22"/>
      <c r="Y261" s="22"/>
      <c r="Z261" s="22"/>
      <c r="AA261" s="22"/>
      <c r="AB261" s="16"/>
      <c r="AC261" s="16"/>
      <c r="AD261" s="16"/>
      <c r="AE261" s="16"/>
      <c r="AF261" s="16"/>
    </row>
    <row r="262" spans="2:32" ht="26.25" customHeight="1">
      <c r="B262" s="22"/>
      <c r="C262" s="22"/>
      <c r="D262" s="8" t="s">
        <v>27</v>
      </c>
      <c r="E262" s="43">
        <f>Eingabe!C24</f>
        <v>21</v>
      </c>
      <c r="F262" s="81"/>
      <c r="G262" s="82"/>
      <c r="H262" s="17"/>
      <c r="I262" s="5"/>
      <c r="J262" s="5">
        <f t="shared" si="23"/>
        <v>0</v>
      </c>
      <c r="K262" s="121"/>
      <c r="L262" s="5">
        <f t="shared" si="24"/>
        <v>0</v>
      </c>
      <c r="M262" s="135">
        <f>Eingabe!W24</f>
        <v>0</v>
      </c>
      <c r="N262" s="121">
        <f t="shared" si="25"/>
        <v>0</v>
      </c>
      <c r="O262" s="130">
        <f t="shared" si="26"/>
        <v>0</v>
      </c>
      <c r="P262" s="22"/>
      <c r="Q262" s="22"/>
      <c r="T262" s="30"/>
      <c r="U262" s="22"/>
      <c r="V262" s="22"/>
      <c r="W262" s="22"/>
      <c r="X262" s="22"/>
      <c r="Y262" s="22"/>
      <c r="Z262" s="22"/>
      <c r="AA262" s="22"/>
      <c r="AB262" s="16"/>
      <c r="AC262" s="16"/>
      <c r="AD262" s="16"/>
      <c r="AE262" s="16"/>
      <c r="AF262" s="16"/>
    </row>
    <row r="263" spans="2:32" ht="26.25" customHeight="1">
      <c r="B263" s="22"/>
      <c r="C263" s="22"/>
      <c r="D263" s="8" t="s">
        <v>28</v>
      </c>
      <c r="E263" s="43">
        <f>Eingabe!C25</f>
        <v>22</v>
      </c>
      <c r="F263" s="81"/>
      <c r="G263" s="82"/>
      <c r="H263" s="17"/>
      <c r="I263" s="5"/>
      <c r="J263" s="5">
        <f t="shared" si="23"/>
        <v>0</v>
      </c>
      <c r="K263" s="121"/>
      <c r="L263" s="5">
        <f t="shared" si="24"/>
        <v>0</v>
      </c>
      <c r="M263" s="135">
        <f>Eingabe!W25</f>
        <v>0</v>
      </c>
      <c r="N263" s="121">
        <f t="shared" si="25"/>
        <v>0</v>
      </c>
      <c r="O263" s="130">
        <f t="shared" si="26"/>
        <v>0</v>
      </c>
      <c r="P263" s="22"/>
      <c r="Q263" s="22"/>
      <c r="T263" s="30"/>
      <c r="U263" s="22"/>
      <c r="V263" s="22"/>
      <c r="W263" s="22"/>
      <c r="X263" s="22"/>
      <c r="Y263" s="22"/>
      <c r="Z263" s="22"/>
      <c r="AA263" s="22"/>
      <c r="AB263" s="16"/>
      <c r="AC263" s="16"/>
      <c r="AD263" s="16"/>
      <c r="AE263" s="16"/>
      <c r="AF263" s="16"/>
    </row>
    <row r="264" spans="2:32" ht="26.25" customHeight="1">
      <c r="B264" s="22"/>
      <c r="C264" s="22"/>
      <c r="D264" s="8" t="s">
        <v>29</v>
      </c>
      <c r="E264" s="43">
        <f>Eingabe!C26</f>
        <v>23</v>
      </c>
      <c r="F264" s="81"/>
      <c r="G264" s="82"/>
      <c r="H264" s="17"/>
      <c r="I264" s="5"/>
      <c r="J264" s="5">
        <f t="shared" si="23"/>
        <v>0</v>
      </c>
      <c r="K264" s="121"/>
      <c r="L264" s="5">
        <f t="shared" si="24"/>
        <v>0</v>
      </c>
      <c r="M264" s="135">
        <f>Eingabe!W26</f>
        <v>0</v>
      </c>
      <c r="N264" s="121">
        <f t="shared" si="25"/>
        <v>0</v>
      </c>
      <c r="O264" s="130">
        <f t="shared" si="26"/>
        <v>0</v>
      </c>
      <c r="P264" s="22"/>
      <c r="Q264" s="22"/>
      <c r="T264" s="30"/>
      <c r="U264" s="22"/>
      <c r="V264" s="22"/>
      <c r="W264" s="22"/>
      <c r="X264" s="22"/>
      <c r="Y264" s="22"/>
      <c r="Z264" s="22"/>
      <c r="AA264" s="22"/>
      <c r="AB264" s="16"/>
      <c r="AC264" s="16"/>
      <c r="AD264" s="16"/>
      <c r="AE264" s="16"/>
      <c r="AF264" s="16"/>
    </row>
    <row r="265" spans="2:32" ht="26.25" customHeight="1">
      <c r="B265" s="22"/>
      <c r="C265" s="22"/>
      <c r="D265" s="8" t="s">
        <v>30</v>
      </c>
      <c r="E265" s="43">
        <f>Eingabe!C27</f>
        <v>24</v>
      </c>
      <c r="F265" s="81"/>
      <c r="G265" s="82"/>
      <c r="H265" s="17"/>
      <c r="I265" s="5"/>
      <c r="J265" s="5">
        <f t="shared" si="23"/>
        <v>0</v>
      </c>
      <c r="K265" s="121"/>
      <c r="L265" s="5">
        <f t="shared" si="24"/>
        <v>0</v>
      </c>
      <c r="M265" s="135">
        <f>Eingabe!W27</f>
        <v>0</v>
      </c>
      <c r="N265" s="121">
        <f t="shared" si="25"/>
        <v>0</v>
      </c>
      <c r="O265" s="130">
        <f t="shared" si="26"/>
        <v>0</v>
      </c>
      <c r="P265" s="22"/>
      <c r="Q265" s="22"/>
      <c r="T265" s="30"/>
      <c r="U265" s="22"/>
      <c r="V265" s="22"/>
      <c r="W265" s="22"/>
      <c r="X265" s="22"/>
      <c r="Y265" s="22"/>
      <c r="Z265" s="22"/>
      <c r="AA265" s="22"/>
      <c r="AB265" s="16"/>
      <c r="AC265" s="16"/>
      <c r="AD265" s="16"/>
      <c r="AE265" s="16"/>
      <c r="AF265" s="16"/>
    </row>
    <row r="266" spans="2:32" ht="26.25" customHeight="1">
      <c r="B266" s="22"/>
      <c r="C266" s="22"/>
      <c r="D266" s="8" t="s">
        <v>31</v>
      </c>
      <c r="E266" s="43">
        <f>Eingabe!C28</f>
        <v>25</v>
      </c>
      <c r="F266" s="81"/>
      <c r="G266" s="82"/>
      <c r="H266" s="17"/>
      <c r="I266" s="5"/>
      <c r="J266" s="5">
        <f t="shared" si="23"/>
        <v>0</v>
      </c>
      <c r="K266" s="121"/>
      <c r="L266" s="5">
        <f t="shared" si="24"/>
        <v>0</v>
      </c>
      <c r="M266" s="135">
        <f>Eingabe!W28</f>
        <v>0</v>
      </c>
      <c r="N266" s="121">
        <f t="shared" si="25"/>
        <v>0</v>
      </c>
      <c r="O266" s="130">
        <f t="shared" si="26"/>
        <v>0</v>
      </c>
      <c r="P266" s="22"/>
      <c r="Q266" s="22"/>
      <c r="T266" s="30"/>
      <c r="U266" s="22"/>
      <c r="V266" s="22"/>
      <c r="W266" s="22"/>
      <c r="X266" s="22"/>
      <c r="Y266" s="22"/>
      <c r="Z266" s="22"/>
      <c r="AA266" s="22"/>
      <c r="AB266" s="16"/>
      <c r="AC266" s="16"/>
      <c r="AD266" s="16"/>
      <c r="AE266" s="16"/>
      <c r="AF266" s="16"/>
    </row>
    <row r="267" spans="2:32" ht="26.25" customHeight="1">
      <c r="B267" s="22"/>
      <c r="C267" s="22"/>
      <c r="D267" s="8" t="s">
        <v>32</v>
      </c>
      <c r="E267" s="43">
        <f>Eingabe!C29</f>
        <v>26</v>
      </c>
      <c r="F267" s="81"/>
      <c r="G267" s="82"/>
      <c r="H267" s="17"/>
      <c r="I267" s="5"/>
      <c r="J267" s="5">
        <f t="shared" si="23"/>
        <v>0</v>
      </c>
      <c r="K267" s="121"/>
      <c r="L267" s="5">
        <f t="shared" si="24"/>
        <v>0</v>
      </c>
      <c r="M267" s="135">
        <f>Eingabe!W29</f>
        <v>0</v>
      </c>
      <c r="N267" s="121">
        <f t="shared" si="25"/>
        <v>0</v>
      </c>
      <c r="O267" s="130">
        <f t="shared" si="26"/>
        <v>0</v>
      </c>
      <c r="P267" s="22"/>
      <c r="Q267" s="22"/>
      <c r="T267" s="30"/>
      <c r="U267" s="22"/>
      <c r="V267" s="22"/>
      <c r="W267" s="22"/>
      <c r="X267" s="22"/>
      <c r="Y267" s="22"/>
      <c r="Z267" s="22"/>
      <c r="AA267" s="22"/>
      <c r="AB267" s="16"/>
      <c r="AC267" s="16"/>
      <c r="AD267" s="16"/>
      <c r="AE267" s="16"/>
      <c r="AF267" s="16"/>
    </row>
    <row r="268" spans="2:32" ht="26.25" customHeight="1">
      <c r="B268" s="22"/>
      <c r="C268" s="22"/>
      <c r="D268" s="8" t="s">
        <v>33</v>
      </c>
      <c r="E268" s="43">
        <f>Eingabe!C30</f>
        <v>27</v>
      </c>
      <c r="F268" s="81"/>
      <c r="G268" s="82"/>
      <c r="H268" s="17"/>
      <c r="I268" s="5"/>
      <c r="J268" s="5">
        <f t="shared" si="23"/>
        <v>0</v>
      </c>
      <c r="K268" s="121"/>
      <c r="L268" s="5">
        <f t="shared" si="24"/>
        <v>0</v>
      </c>
      <c r="M268" s="135">
        <f>Eingabe!W30</f>
        <v>0</v>
      </c>
      <c r="N268" s="121">
        <f t="shared" si="25"/>
        <v>0</v>
      </c>
      <c r="O268" s="130">
        <f t="shared" si="26"/>
        <v>0</v>
      </c>
      <c r="P268" s="22"/>
      <c r="Q268" s="22"/>
      <c r="T268" s="30"/>
      <c r="U268" s="22"/>
      <c r="V268" s="22"/>
      <c r="W268" s="22"/>
      <c r="X268" s="22"/>
      <c r="Y268" s="22"/>
      <c r="Z268" s="22"/>
      <c r="AA268" s="22"/>
      <c r="AB268" s="16"/>
      <c r="AC268" s="16"/>
      <c r="AD268" s="16"/>
      <c r="AE268" s="16"/>
      <c r="AF268" s="16"/>
    </row>
    <row r="269" spans="2:32" ht="26.25" customHeight="1">
      <c r="B269" s="22"/>
      <c r="C269" s="22"/>
      <c r="D269" s="8" t="s">
        <v>34</v>
      </c>
      <c r="E269" s="43">
        <f>Eingabe!C31</f>
        <v>28</v>
      </c>
      <c r="F269" s="81"/>
      <c r="G269" s="82"/>
      <c r="H269" s="17"/>
      <c r="I269" s="5"/>
      <c r="J269" s="5">
        <f t="shared" si="23"/>
        <v>0</v>
      </c>
      <c r="K269" s="121"/>
      <c r="L269" s="5">
        <f t="shared" si="24"/>
        <v>0</v>
      </c>
      <c r="M269" s="135">
        <f>Eingabe!W31</f>
        <v>0</v>
      </c>
      <c r="N269" s="121">
        <f t="shared" si="25"/>
        <v>0</v>
      </c>
      <c r="O269" s="130">
        <f t="shared" si="26"/>
        <v>0</v>
      </c>
      <c r="P269" s="22"/>
      <c r="Q269" s="22"/>
      <c r="T269" s="30"/>
      <c r="U269" s="22"/>
      <c r="V269" s="22"/>
      <c r="W269" s="22"/>
      <c r="X269" s="22"/>
      <c r="Y269" s="22"/>
      <c r="Z269" s="22"/>
      <c r="AA269" s="22"/>
      <c r="AB269" s="16"/>
      <c r="AC269" s="16"/>
      <c r="AD269" s="16"/>
      <c r="AE269" s="16"/>
      <c r="AF269" s="16"/>
    </row>
    <row r="270" spans="2:32" ht="26.25" customHeight="1">
      <c r="B270" s="22"/>
      <c r="C270" s="22"/>
      <c r="D270" s="8" t="s">
        <v>35</v>
      </c>
      <c r="E270" s="43">
        <f>Eingabe!C32</f>
        <v>29</v>
      </c>
      <c r="F270" s="81"/>
      <c r="G270" s="82"/>
      <c r="H270" s="17"/>
      <c r="I270" s="5"/>
      <c r="J270" s="5">
        <f t="shared" si="23"/>
        <v>0</v>
      </c>
      <c r="K270" s="121"/>
      <c r="L270" s="5">
        <f t="shared" si="24"/>
        <v>0</v>
      </c>
      <c r="M270" s="135">
        <f>Eingabe!W32</f>
        <v>0</v>
      </c>
      <c r="N270" s="121">
        <f t="shared" si="25"/>
        <v>0</v>
      </c>
      <c r="O270" s="130">
        <f t="shared" si="26"/>
        <v>0</v>
      </c>
      <c r="P270" s="22"/>
      <c r="Q270" s="22"/>
      <c r="T270" s="30"/>
      <c r="U270" s="22"/>
      <c r="V270" s="22"/>
      <c r="W270" s="22"/>
      <c r="X270" s="22"/>
      <c r="Y270" s="22"/>
      <c r="Z270" s="22"/>
      <c r="AA270" s="22"/>
      <c r="AB270" s="16"/>
      <c r="AC270" s="16"/>
      <c r="AD270" s="16"/>
      <c r="AE270" s="16"/>
      <c r="AF270" s="16"/>
    </row>
    <row r="271" spans="2:32" ht="26.25" customHeight="1">
      <c r="B271" s="22"/>
      <c r="C271" s="22"/>
      <c r="D271" s="8" t="s">
        <v>36</v>
      </c>
      <c r="E271" s="43">
        <f>Eingabe!C33</f>
        <v>30</v>
      </c>
      <c r="F271" s="81"/>
      <c r="G271" s="82"/>
      <c r="H271" s="17"/>
      <c r="I271" s="5"/>
      <c r="J271" s="5">
        <f t="shared" si="23"/>
        <v>0</v>
      </c>
      <c r="K271" s="121"/>
      <c r="L271" s="5">
        <f t="shared" si="24"/>
        <v>0</v>
      </c>
      <c r="M271" s="135">
        <f>Eingabe!W33</f>
        <v>0</v>
      </c>
      <c r="N271" s="121">
        <f t="shared" si="25"/>
        <v>0</v>
      </c>
      <c r="O271" s="130">
        <f t="shared" si="26"/>
        <v>0</v>
      </c>
      <c r="P271" s="22"/>
      <c r="Q271" s="22"/>
      <c r="T271" s="30"/>
      <c r="U271" s="22"/>
      <c r="V271" s="22"/>
      <c r="W271" s="22"/>
      <c r="X271" s="22"/>
      <c r="Y271" s="22"/>
      <c r="Z271" s="22"/>
      <c r="AA271" s="22"/>
      <c r="AB271" s="16"/>
      <c r="AC271" s="16"/>
      <c r="AD271" s="16"/>
      <c r="AE271" s="16"/>
      <c r="AF271" s="16"/>
    </row>
    <row r="272" spans="2:32" ht="26.25" customHeight="1">
      <c r="B272" s="22"/>
      <c r="C272" s="22"/>
      <c r="D272" s="8" t="s">
        <v>37</v>
      </c>
      <c r="E272" s="43">
        <f>Eingabe!C34</f>
        <v>31</v>
      </c>
      <c r="F272" s="81"/>
      <c r="G272" s="82"/>
      <c r="H272" s="17"/>
      <c r="I272" s="5"/>
      <c r="J272" s="5">
        <f t="shared" si="23"/>
        <v>0</v>
      </c>
      <c r="K272" s="121"/>
      <c r="L272" s="5">
        <f t="shared" si="24"/>
        <v>0</v>
      </c>
      <c r="M272" s="135">
        <f>Eingabe!W34</f>
        <v>0</v>
      </c>
      <c r="N272" s="121">
        <f t="shared" si="25"/>
        <v>0</v>
      </c>
      <c r="O272" s="130">
        <f t="shared" si="26"/>
        <v>0</v>
      </c>
      <c r="P272" s="22"/>
      <c r="Q272" s="22"/>
      <c r="T272" s="30"/>
      <c r="U272" s="22"/>
      <c r="V272" s="22"/>
      <c r="W272" s="22"/>
      <c r="X272" s="22"/>
      <c r="Y272" s="22"/>
      <c r="Z272" s="22"/>
      <c r="AA272" s="22"/>
      <c r="AB272" s="16"/>
      <c r="AC272" s="16"/>
      <c r="AD272" s="16"/>
      <c r="AE272" s="16"/>
      <c r="AF272" s="16"/>
    </row>
    <row r="273" spans="2:32" ht="26.25" customHeight="1">
      <c r="B273" s="22"/>
      <c r="C273" s="22"/>
      <c r="D273" s="8" t="s">
        <v>38</v>
      </c>
      <c r="E273" s="43">
        <f>Eingabe!C35</f>
        <v>32</v>
      </c>
      <c r="F273" s="81"/>
      <c r="G273" s="82"/>
      <c r="H273" s="17"/>
      <c r="I273" s="5"/>
      <c r="J273" s="5">
        <f t="shared" si="23"/>
        <v>0</v>
      </c>
      <c r="K273" s="121"/>
      <c r="L273" s="5">
        <f t="shared" si="24"/>
        <v>0</v>
      </c>
      <c r="M273" s="135">
        <f>Eingabe!W35</f>
        <v>0</v>
      </c>
      <c r="N273" s="121">
        <f t="shared" si="25"/>
        <v>0</v>
      </c>
      <c r="O273" s="130">
        <f t="shared" si="26"/>
        <v>0</v>
      </c>
      <c r="P273" s="22"/>
      <c r="Q273" s="22"/>
      <c r="T273" s="30"/>
      <c r="U273" s="22"/>
      <c r="V273" s="22"/>
      <c r="W273" s="22"/>
      <c r="X273" s="22"/>
      <c r="Y273" s="22"/>
      <c r="Z273" s="22"/>
      <c r="AA273" s="22"/>
      <c r="AB273" s="16"/>
      <c r="AC273" s="16"/>
      <c r="AD273" s="16"/>
      <c r="AE273" s="16"/>
      <c r="AF273" s="16"/>
    </row>
    <row r="274" spans="2:32" ht="26.25" customHeight="1">
      <c r="B274" s="22"/>
      <c r="C274" s="22"/>
      <c r="D274" s="8" t="s">
        <v>39</v>
      </c>
      <c r="E274" s="43">
        <f>Eingabe!C36</f>
        <v>33</v>
      </c>
      <c r="F274" s="81"/>
      <c r="G274" s="82"/>
      <c r="H274" s="17"/>
      <c r="I274" s="5"/>
      <c r="J274" s="5">
        <f aca="true" t="shared" si="27" ref="J274:J291">K274-I274</f>
        <v>0</v>
      </c>
      <c r="K274" s="121"/>
      <c r="L274" s="5">
        <f t="shared" si="24"/>
        <v>0</v>
      </c>
      <c r="M274" s="135">
        <f>Eingabe!W36</f>
        <v>0</v>
      </c>
      <c r="N274" s="121">
        <f t="shared" si="25"/>
        <v>0</v>
      </c>
      <c r="O274" s="130">
        <f t="shared" si="26"/>
        <v>0</v>
      </c>
      <c r="P274" s="22"/>
      <c r="Q274" s="22"/>
      <c r="T274" s="30"/>
      <c r="U274" s="22"/>
      <c r="V274" s="22"/>
      <c r="W274" s="22"/>
      <c r="X274" s="22"/>
      <c r="Y274" s="22"/>
      <c r="Z274" s="22"/>
      <c r="AA274" s="22"/>
      <c r="AB274" s="16"/>
      <c r="AC274" s="16"/>
      <c r="AD274" s="16"/>
      <c r="AE274" s="16"/>
      <c r="AF274" s="16"/>
    </row>
    <row r="275" spans="2:32" ht="26.25" customHeight="1">
      <c r="B275" s="22"/>
      <c r="C275" s="22"/>
      <c r="D275" s="8" t="s">
        <v>40</v>
      </c>
      <c r="E275" s="43">
        <f>Eingabe!C37</f>
        <v>34</v>
      </c>
      <c r="F275" s="81"/>
      <c r="G275" s="82"/>
      <c r="H275" s="17"/>
      <c r="I275" s="5"/>
      <c r="J275" s="5">
        <f t="shared" si="27"/>
        <v>0</v>
      </c>
      <c r="K275" s="121"/>
      <c r="L275" s="5">
        <f t="shared" si="24"/>
        <v>0</v>
      </c>
      <c r="M275" s="135">
        <f>Eingabe!W37</f>
        <v>0</v>
      </c>
      <c r="N275" s="121">
        <f t="shared" si="25"/>
        <v>0</v>
      </c>
      <c r="O275" s="130">
        <f t="shared" si="26"/>
        <v>0</v>
      </c>
      <c r="P275" s="22"/>
      <c r="Q275" s="22"/>
      <c r="T275" s="30"/>
      <c r="U275" s="22"/>
      <c r="V275" s="22"/>
      <c r="W275" s="22"/>
      <c r="X275" s="22"/>
      <c r="Y275" s="22"/>
      <c r="Z275" s="22"/>
      <c r="AA275" s="22"/>
      <c r="AB275" s="16"/>
      <c r="AC275" s="16"/>
      <c r="AD275" s="16"/>
      <c r="AE275" s="16"/>
      <c r="AF275" s="16"/>
    </row>
    <row r="276" spans="2:32" ht="26.25" customHeight="1">
      <c r="B276" s="22"/>
      <c r="C276" s="22"/>
      <c r="D276" s="8" t="s">
        <v>41</v>
      </c>
      <c r="E276" s="43">
        <f>Eingabe!C38</f>
        <v>35</v>
      </c>
      <c r="F276" s="81"/>
      <c r="G276" s="82"/>
      <c r="H276" s="17"/>
      <c r="I276" s="5"/>
      <c r="J276" s="5">
        <f t="shared" si="27"/>
        <v>0</v>
      </c>
      <c r="K276" s="121"/>
      <c r="L276" s="5">
        <f t="shared" si="24"/>
        <v>0</v>
      </c>
      <c r="M276" s="135">
        <f>Eingabe!W38</f>
        <v>0</v>
      </c>
      <c r="N276" s="121">
        <f t="shared" si="25"/>
        <v>0</v>
      </c>
      <c r="O276" s="130">
        <f t="shared" si="26"/>
        <v>0</v>
      </c>
      <c r="P276" s="22"/>
      <c r="Q276" s="22"/>
      <c r="T276" s="30"/>
      <c r="U276" s="22"/>
      <c r="V276" s="22"/>
      <c r="W276" s="22"/>
      <c r="X276" s="22"/>
      <c r="Y276" s="22"/>
      <c r="Z276" s="22"/>
      <c r="AA276" s="22"/>
      <c r="AB276" s="16"/>
      <c r="AC276" s="16"/>
      <c r="AD276" s="16"/>
      <c r="AE276" s="16"/>
      <c r="AF276" s="16"/>
    </row>
    <row r="277" spans="2:32" ht="26.25" customHeight="1">
      <c r="B277" s="22"/>
      <c r="C277" s="22"/>
      <c r="D277" s="8" t="s">
        <v>42</v>
      </c>
      <c r="E277" s="43">
        <f>Eingabe!C39</f>
        <v>36</v>
      </c>
      <c r="F277" s="81"/>
      <c r="G277" s="82"/>
      <c r="H277" s="17"/>
      <c r="I277" s="5"/>
      <c r="J277" s="5">
        <f t="shared" si="27"/>
        <v>0</v>
      </c>
      <c r="K277" s="121"/>
      <c r="L277" s="5">
        <f t="shared" si="24"/>
        <v>0</v>
      </c>
      <c r="M277" s="135">
        <f>Eingabe!W39</f>
        <v>0</v>
      </c>
      <c r="N277" s="121">
        <f t="shared" si="25"/>
        <v>0</v>
      </c>
      <c r="O277" s="130">
        <f t="shared" si="26"/>
        <v>0</v>
      </c>
      <c r="P277" s="22"/>
      <c r="Q277" s="22"/>
      <c r="T277" s="30"/>
      <c r="U277" s="22"/>
      <c r="V277" s="22"/>
      <c r="W277" s="22"/>
      <c r="X277" s="22"/>
      <c r="Y277" s="22"/>
      <c r="Z277" s="22"/>
      <c r="AA277" s="22"/>
      <c r="AB277" s="16"/>
      <c r="AC277" s="16"/>
      <c r="AD277" s="16"/>
      <c r="AE277" s="16"/>
      <c r="AF277" s="16"/>
    </row>
    <row r="278" spans="2:32" ht="26.25" customHeight="1">
      <c r="B278" s="22"/>
      <c r="C278" s="22"/>
      <c r="D278" s="8" t="s">
        <v>43</v>
      </c>
      <c r="E278" s="43">
        <f>Eingabe!C40</f>
        <v>37</v>
      </c>
      <c r="F278" s="81"/>
      <c r="G278" s="82"/>
      <c r="H278" s="17"/>
      <c r="I278" s="5"/>
      <c r="J278" s="5">
        <f t="shared" si="27"/>
        <v>0</v>
      </c>
      <c r="K278" s="121"/>
      <c r="L278" s="5">
        <f t="shared" si="24"/>
        <v>0</v>
      </c>
      <c r="M278" s="135">
        <f>Eingabe!W40</f>
        <v>0</v>
      </c>
      <c r="N278" s="121">
        <f t="shared" si="25"/>
        <v>0</v>
      </c>
      <c r="O278" s="130">
        <f t="shared" si="26"/>
        <v>0</v>
      </c>
      <c r="P278" s="22"/>
      <c r="Q278" s="22"/>
      <c r="T278" s="30"/>
      <c r="U278" s="22"/>
      <c r="V278" s="22"/>
      <c r="W278" s="22"/>
      <c r="X278" s="22"/>
      <c r="Y278" s="22"/>
      <c r="Z278" s="22"/>
      <c r="AA278" s="22"/>
      <c r="AB278" s="16"/>
      <c r="AC278" s="16"/>
      <c r="AD278" s="16"/>
      <c r="AE278" s="16"/>
      <c r="AF278" s="16"/>
    </row>
    <row r="279" spans="2:32" ht="26.25" customHeight="1">
      <c r="B279" s="22"/>
      <c r="C279" s="22"/>
      <c r="D279" s="8" t="s">
        <v>44</v>
      </c>
      <c r="E279" s="43">
        <f>Eingabe!C41</f>
        <v>38</v>
      </c>
      <c r="F279" s="81"/>
      <c r="G279" s="82"/>
      <c r="H279" s="17"/>
      <c r="I279" s="5"/>
      <c r="J279" s="5">
        <f t="shared" si="27"/>
        <v>0</v>
      </c>
      <c r="K279" s="121"/>
      <c r="L279" s="5">
        <f t="shared" si="24"/>
        <v>0</v>
      </c>
      <c r="M279" s="135">
        <f>Eingabe!W41</f>
        <v>0</v>
      </c>
      <c r="N279" s="121">
        <f t="shared" si="25"/>
        <v>0</v>
      </c>
      <c r="O279" s="130">
        <f t="shared" si="26"/>
        <v>0</v>
      </c>
      <c r="P279" s="22"/>
      <c r="Q279" s="22"/>
      <c r="T279" s="30"/>
      <c r="U279" s="22"/>
      <c r="V279" s="22"/>
      <c r="W279" s="22"/>
      <c r="X279" s="22"/>
      <c r="Y279" s="22"/>
      <c r="Z279" s="22"/>
      <c r="AA279" s="22"/>
      <c r="AB279" s="16"/>
      <c r="AC279" s="16"/>
      <c r="AD279" s="16"/>
      <c r="AE279" s="16"/>
      <c r="AF279" s="16"/>
    </row>
    <row r="280" spans="2:32" ht="26.25" customHeight="1">
      <c r="B280" s="22"/>
      <c r="C280" s="22"/>
      <c r="D280" s="8" t="s">
        <v>45</v>
      </c>
      <c r="E280" s="43">
        <f>Eingabe!C42</f>
        <v>39</v>
      </c>
      <c r="F280" s="81"/>
      <c r="G280" s="82"/>
      <c r="H280" s="17"/>
      <c r="I280" s="5"/>
      <c r="J280" s="5">
        <f t="shared" si="27"/>
        <v>0</v>
      </c>
      <c r="K280" s="121"/>
      <c r="L280" s="5">
        <f t="shared" si="24"/>
        <v>0</v>
      </c>
      <c r="M280" s="135">
        <f>Eingabe!W42</f>
        <v>0</v>
      </c>
      <c r="N280" s="121">
        <f t="shared" si="25"/>
        <v>0</v>
      </c>
      <c r="O280" s="130">
        <f t="shared" si="26"/>
        <v>0</v>
      </c>
      <c r="P280" s="22"/>
      <c r="Q280" s="22"/>
      <c r="T280" s="30"/>
      <c r="U280" s="22"/>
      <c r="V280" s="22"/>
      <c r="W280" s="22"/>
      <c r="X280" s="22"/>
      <c r="Y280" s="22"/>
      <c r="Z280" s="22"/>
      <c r="AA280" s="22"/>
      <c r="AB280" s="16"/>
      <c r="AC280" s="16"/>
      <c r="AD280" s="16"/>
      <c r="AE280" s="16"/>
      <c r="AF280" s="16"/>
    </row>
    <row r="281" spans="2:32" ht="26.25" customHeight="1">
      <c r="B281" s="22"/>
      <c r="C281" s="22"/>
      <c r="D281" s="8" t="s">
        <v>46</v>
      </c>
      <c r="E281" s="43">
        <f>Eingabe!C43</f>
        <v>40</v>
      </c>
      <c r="F281" s="81"/>
      <c r="G281" s="82"/>
      <c r="H281" s="17"/>
      <c r="I281" s="5"/>
      <c r="J281" s="5">
        <f t="shared" si="27"/>
        <v>0</v>
      </c>
      <c r="K281" s="121"/>
      <c r="L281" s="5">
        <f t="shared" si="24"/>
        <v>0</v>
      </c>
      <c r="M281" s="135">
        <f>Eingabe!W43</f>
        <v>0</v>
      </c>
      <c r="N281" s="121">
        <f t="shared" si="25"/>
        <v>0</v>
      </c>
      <c r="O281" s="130">
        <f t="shared" si="26"/>
        <v>0</v>
      </c>
      <c r="P281" s="22"/>
      <c r="Q281" s="22"/>
      <c r="T281" s="30"/>
      <c r="U281" s="22"/>
      <c r="V281" s="22"/>
      <c r="W281" s="22"/>
      <c r="X281" s="22"/>
      <c r="Y281" s="22"/>
      <c r="Z281" s="22"/>
      <c r="AA281" s="22"/>
      <c r="AB281" s="16"/>
      <c r="AC281" s="16"/>
      <c r="AD281" s="16"/>
      <c r="AE281" s="16"/>
      <c r="AF281" s="16"/>
    </row>
    <row r="282" spans="2:32" ht="26.25" customHeight="1">
      <c r="B282" s="22"/>
      <c r="C282" s="22"/>
      <c r="D282" s="8" t="s">
        <v>47</v>
      </c>
      <c r="E282" s="43">
        <f>Eingabe!C44</f>
        <v>41</v>
      </c>
      <c r="F282" s="81"/>
      <c r="G282" s="82"/>
      <c r="H282" s="17"/>
      <c r="I282" s="5"/>
      <c r="J282" s="5">
        <f t="shared" si="27"/>
        <v>0</v>
      </c>
      <c r="K282" s="121"/>
      <c r="L282" s="5">
        <f t="shared" si="24"/>
        <v>0</v>
      </c>
      <c r="M282" s="135">
        <f>Eingabe!W44</f>
        <v>0</v>
      </c>
      <c r="N282" s="121">
        <f t="shared" si="25"/>
        <v>0</v>
      </c>
      <c r="O282" s="130">
        <f t="shared" si="26"/>
        <v>0</v>
      </c>
      <c r="P282" s="22"/>
      <c r="Q282" s="22"/>
      <c r="T282" s="30"/>
      <c r="U282" s="22"/>
      <c r="V282" s="22"/>
      <c r="W282" s="22"/>
      <c r="X282" s="22"/>
      <c r="Y282" s="22"/>
      <c r="Z282" s="22"/>
      <c r="AA282" s="22"/>
      <c r="AB282" s="16"/>
      <c r="AC282" s="16"/>
      <c r="AD282" s="16"/>
      <c r="AE282" s="16"/>
      <c r="AF282" s="16"/>
    </row>
    <row r="283" spans="2:32" ht="26.25" customHeight="1">
      <c r="B283" s="22"/>
      <c r="C283" s="22"/>
      <c r="D283" s="8" t="s">
        <v>48</v>
      </c>
      <c r="E283" s="43">
        <f>Eingabe!C45</f>
        <v>42</v>
      </c>
      <c r="F283" s="81"/>
      <c r="G283" s="82"/>
      <c r="H283" s="17"/>
      <c r="I283" s="5"/>
      <c r="J283" s="5">
        <f t="shared" si="27"/>
        <v>0</v>
      </c>
      <c r="K283" s="121"/>
      <c r="L283" s="5">
        <f t="shared" si="24"/>
        <v>0</v>
      </c>
      <c r="M283" s="135">
        <f>Eingabe!W45</f>
        <v>0</v>
      </c>
      <c r="N283" s="121">
        <f t="shared" si="25"/>
        <v>0</v>
      </c>
      <c r="O283" s="130">
        <f t="shared" si="26"/>
        <v>0</v>
      </c>
      <c r="P283" s="22"/>
      <c r="Q283" s="22"/>
      <c r="T283" s="30"/>
      <c r="U283" s="22"/>
      <c r="V283" s="22"/>
      <c r="W283" s="22"/>
      <c r="X283" s="22"/>
      <c r="Y283" s="22"/>
      <c r="Z283" s="22"/>
      <c r="AA283" s="22"/>
      <c r="AB283" s="16"/>
      <c r="AC283" s="16"/>
      <c r="AD283" s="16"/>
      <c r="AE283" s="16"/>
      <c r="AF283" s="16"/>
    </row>
    <row r="284" spans="2:32" ht="26.25" customHeight="1">
      <c r="B284" s="22"/>
      <c r="C284" s="22"/>
      <c r="D284" s="8" t="s">
        <v>49</v>
      </c>
      <c r="E284" s="43">
        <f>Eingabe!C46</f>
        <v>43</v>
      </c>
      <c r="F284" s="81"/>
      <c r="G284" s="82"/>
      <c r="H284" s="17"/>
      <c r="I284" s="5"/>
      <c r="J284" s="5">
        <f t="shared" si="27"/>
        <v>0</v>
      </c>
      <c r="K284" s="121"/>
      <c r="L284" s="5">
        <f t="shared" si="24"/>
        <v>0</v>
      </c>
      <c r="M284" s="135">
        <f>Eingabe!W46</f>
        <v>0</v>
      </c>
      <c r="N284" s="121">
        <f t="shared" si="25"/>
        <v>0</v>
      </c>
      <c r="O284" s="130">
        <f t="shared" si="26"/>
        <v>0</v>
      </c>
      <c r="P284" s="22"/>
      <c r="Q284" s="22"/>
      <c r="T284" s="30"/>
      <c r="U284" s="22"/>
      <c r="V284" s="22"/>
      <c r="W284" s="22"/>
      <c r="X284" s="22"/>
      <c r="Y284" s="22"/>
      <c r="Z284" s="22"/>
      <c r="AA284" s="22"/>
      <c r="AB284" s="16"/>
      <c r="AC284" s="16"/>
      <c r="AD284" s="16"/>
      <c r="AE284" s="16"/>
      <c r="AF284" s="16"/>
    </row>
    <row r="285" spans="2:32" ht="26.25" customHeight="1">
      <c r="B285" s="22"/>
      <c r="C285" s="22"/>
      <c r="D285" s="8" t="s">
        <v>50</v>
      </c>
      <c r="E285" s="43">
        <f>Eingabe!C47</f>
        <v>44</v>
      </c>
      <c r="F285" s="81"/>
      <c r="G285" s="82"/>
      <c r="H285" s="17"/>
      <c r="I285" s="5"/>
      <c r="J285" s="5">
        <f t="shared" si="27"/>
        <v>0</v>
      </c>
      <c r="K285" s="121"/>
      <c r="L285" s="5">
        <f t="shared" si="24"/>
        <v>0</v>
      </c>
      <c r="M285" s="135">
        <f>Eingabe!W47</f>
        <v>0</v>
      </c>
      <c r="N285" s="121">
        <f t="shared" si="25"/>
        <v>0</v>
      </c>
      <c r="O285" s="130">
        <f t="shared" si="26"/>
        <v>0</v>
      </c>
      <c r="P285" s="22"/>
      <c r="Q285" s="22"/>
      <c r="T285" s="30"/>
      <c r="U285" s="22"/>
      <c r="V285" s="22"/>
      <c r="W285" s="22"/>
      <c r="X285" s="22"/>
      <c r="Y285" s="22"/>
      <c r="Z285" s="22"/>
      <c r="AA285" s="22"/>
      <c r="AB285" s="16"/>
      <c r="AC285" s="16"/>
      <c r="AD285" s="16"/>
      <c r="AE285" s="16"/>
      <c r="AF285" s="16"/>
    </row>
    <row r="286" spans="2:32" ht="26.25" customHeight="1">
      <c r="B286" s="22"/>
      <c r="C286" s="22"/>
      <c r="D286" s="8" t="s">
        <v>51</v>
      </c>
      <c r="E286" s="43">
        <f>Eingabe!C48</f>
        <v>45</v>
      </c>
      <c r="F286" s="81"/>
      <c r="G286" s="82"/>
      <c r="H286" s="17"/>
      <c r="I286" s="5"/>
      <c r="J286" s="5">
        <f t="shared" si="27"/>
        <v>0</v>
      </c>
      <c r="K286" s="121"/>
      <c r="L286" s="5">
        <f t="shared" si="24"/>
        <v>0</v>
      </c>
      <c r="M286" s="135">
        <f>Eingabe!W48</f>
        <v>0</v>
      </c>
      <c r="N286" s="121">
        <f t="shared" si="25"/>
        <v>0</v>
      </c>
      <c r="O286" s="130">
        <f t="shared" si="26"/>
        <v>0</v>
      </c>
      <c r="P286" s="22"/>
      <c r="Q286" s="22"/>
      <c r="T286" s="30"/>
      <c r="U286" s="22"/>
      <c r="V286" s="22"/>
      <c r="W286" s="22"/>
      <c r="X286" s="22"/>
      <c r="Y286" s="22"/>
      <c r="Z286" s="22"/>
      <c r="AA286" s="22"/>
      <c r="AB286" s="16"/>
      <c r="AC286" s="16"/>
      <c r="AD286" s="16"/>
      <c r="AE286" s="16"/>
      <c r="AF286" s="16"/>
    </row>
    <row r="287" spans="2:32" ht="26.25" customHeight="1">
      <c r="B287" s="22"/>
      <c r="C287" s="22"/>
      <c r="D287" s="8" t="s">
        <v>52</v>
      </c>
      <c r="E287" s="43">
        <f>Eingabe!C49</f>
        <v>46</v>
      </c>
      <c r="F287" s="81"/>
      <c r="G287" s="82"/>
      <c r="H287" s="17"/>
      <c r="I287" s="5"/>
      <c r="J287" s="5">
        <f t="shared" si="27"/>
        <v>0</v>
      </c>
      <c r="K287" s="121"/>
      <c r="L287" s="5">
        <f t="shared" si="24"/>
        <v>0</v>
      </c>
      <c r="M287" s="135">
        <f>Eingabe!W49</f>
        <v>0</v>
      </c>
      <c r="N287" s="121">
        <f t="shared" si="25"/>
        <v>0</v>
      </c>
      <c r="O287" s="130">
        <f t="shared" si="26"/>
        <v>0</v>
      </c>
      <c r="P287" s="22"/>
      <c r="Q287" s="22"/>
      <c r="T287" s="30"/>
      <c r="U287" s="22"/>
      <c r="V287" s="22"/>
      <c r="W287" s="22"/>
      <c r="X287" s="22"/>
      <c r="Y287" s="22"/>
      <c r="Z287" s="22"/>
      <c r="AA287" s="22"/>
      <c r="AB287" s="16"/>
      <c r="AC287" s="16"/>
      <c r="AD287" s="16"/>
      <c r="AE287" s="16"/>
      <c r="AF287" s="16"/>
    </row>
    <row r="288" spans="2:32" ht="26.25" customHeight="1">
      <c r="B288" s="22"/>
      <c r="C288" s="22"/>
      <c r="D288" s="8" t="s">
        <v>53</v>
      </c>
      <c r="E288" s="43">
        <f>Eingabe!C50</f>
        <v>47</v>
      </c>
      <c r="F288" s="81"/>
      <c r="G288" s="82"/>
      <c r="H288" s="17"/>
      <c r="I288" s="5"/>
      <c r="J288" s="5">
        <f t="shared" si="27"/>
        <v>0</v>
      </c>
      <c r="K288" s="121"/>
      <c r="L288" s="5">
        <f t="shared" si="24"/>
        <v>0</v>
      </c>
      <c r="M288" s="135">
        <f>Eingabe!W50</f>
        <v>0</v>
      </c>
      <c r="N288" s="121">
        <f t="shared" si="25"/>
        <v>0</v>
      </c>
      <c r="O288" s="130">
        <f t="shared" si="26"/>
        <v>0</v>
      </c>
      <c r="P288" s="22"/>
      <c r="Q288" s="22"/>
      <c r="T288" s="30"/>
      <c r="U288" s="22"/>
      <c r="V288" s="22"/>
      <c r="W288" s="22"/>
      <c r="X288" s="22"/>
      <c r="Y288" s="22"/>
      <c r="Z288" s="22"/>
      <c r="AA288" s="22"/>
      <c r="AB288" s="16"/>
      <c r="AC288" s="16"/>
      <c r="AD288" s="16"/>
      <c r="AE288" s="16"/>
      <c r="AF288" s="16"/>
    </row>
    <row r="289" spans="2:32" ht="26.25" customHeight="1">
      <c r="B289" s="22"/>
      <c r="C289" s="22"/>
      <c r="D289" s="8" t="s">
        <v>54</v>
      </c>
      <c r="E289" s="43">
        <f>Eingabe!C51</f>
        <v>48</v>
      </c>
      <c r="F289" s="81"/>
      <c r="G289" s="82"/>
      <c r="H289" s="17"/>
      <c r="I289" s="5"/>
      <c r="J289" s="5">
        <f t="shared" si="27"/>
        <v>0</v>
      </c>
      <c r="K289" s="121"/>
      <c r="L289" s="5">
        <f t="shared" si="24"/>
        <v>0</v>
      </c>
      <c r="M289" s="135">
        <f>Eingabe!W51</f>
        <v>0</v>
      </c>
      <c r="N289" s="121">
        <f t="shared" si="25"/>
        <v>0</v>
      </c>
      <c r="O289" s="130">
        <f t="shared" si="26"/>
        <v>0</v>
      </c>
      <c r="P289" s="22"/>
      <c r="Q289" s="22"/>
      <c r="T289" s="30"/>
      <c r="U289" s="22"/>
      <c r="V289" s="22"/>
      <c r="W289" s="22"/>
      <c r="X289" s="22"/>
      <c r="Y289" s="22"/>
      <c r="Z289" s="22"/>
      <c r="AA289" s="22"/>
      <c r="AB289" s="16"/>
      <c r="AC289" s="16"/>
      <c r="AD289" s="16"/>
      <c r="AE289" s="16"/>
      <c r="AF289" s="16"/>
    </row>
    <row r="290" spans="2:32" ht="26.25" customHeight="1">
      <c r="B290" s="22"/>
      <c r="C290" s="22"/>
      <c r="D290" s="8" t="s">
        <v>55</v>
      </c>
      <c r="E290" s="43">
        <f>Eingabe!C52</f>
        <v>49</v>
      </c>
      <c r="F290" s="81"/>
      <c r="G290" s="82"/>
      <c r="H290" s="17"/>
      <c r="I290" s="5"/>
      <c r="J290" s="5">
        <f t="shared" si="27"/>
        <v>0</v>
      </c>
      <c r="K290" s="121"/>
      <c r="L290" s="5">
        <f t="shared" si="24"/>
        <v>0</v>
      </c>
      <c r="M290" s="135">
        <f>Eingabe!W52</f>
        <v>0</v>
      </c>
      <c r="N290" s="121">
        <f t="shared" si="25"/>
        <v>0</v>
      </c>
      <c r="O290" s="130">
        <f t="shared" si="26"/>
        <v>0</v>
      </c>
      <c r="P290" s="22"/>
      <c r="Q290" s="22"/>
      <c r="T290" s="30"/>
      <c r="U290" s="31"/>
      <c r="V290" s="31"/>
      <c r="W290" s="31"/>
      <c r="X290" s="30"/>
      <c r="Y290" s="30"/>
      <c r="Z290" s="22"/>
      <c r="AA290" s="22"/>
      <c r="AB290" s="16"/>
      <c r="AC290" s="16"/>
      <c r="AD290" s="16"/>
      <c r="AE290" s="16"/>
      <c r="AF290" s="16"/>
    </row>
    <row r="291" spans="2:32" ht="26.25" customHeight="1" thickBot="1">
      <c r="B291" s="22"/>
      <c r="C291" s="22"/>
      <c r="D291" s="18" t="s">
        <v>56</v>
      </c>
      <c r="E291" s="44">
        <f>Eingabe!C53</f>
        <v>50</v>
      </c>
      <c r="F291" s="83"/>
      <c r="G291" s="84"/>
      <c r="H291" s="123"/>
      <c r="I291" s="20"/>
      <c r="J291" s="20">
        <f t="shared" si="27"/>
        <v>0</v>
      </c>
      <c r="K291" s="124"/>
      <c r="L291" s="36">
        <f>SUM(K291/10)</f>
        <v>0</v>
      </c>
      <c r="M291" s="138">
        <f>Eingabe!W53</f>
        <v>0</v>
      </c>
      <c r="N291" s="121">
        <f t="shared" si="25"/>
        <v>0</v>
      </c>
      <c r="O291" s="145">
        <f t="shared" si="26"/>
        <v>0</v>
      </c>
      <c r="P291" s="22"/>
      <c r="Q291" s="22"/>
      <c r="T291" s="30"/>
      <c r="U291" s="31"/>
      <c r="V291" s="31"/>
      <c r="W291" s="31"/>
      <c r="X291" s="30"/>
      <c r="Y291" s="30"/>
      <c r="Z291" s="22"/>
      <c r="AA291" s="22"/>
      <c r="AB291" s="16"/>
      <c r="AC291" s="16"/>
      <c r="AD291" s="16"/>
      <c r="AE291" s="16"/>
      <c r="AF291" s="16"/>
    </row>
    <row r="292" spans="2:32" ht="26.25" customHeight="1" thickBot="1">
      <c r="B292" s="22"/>
      <c r="C292" s="22"/>
      <c r="D292" s="240" t="str">
        <f>Eingabe!$B$54</f>
        <v>Punktevergabe: 30,29,28,27,26,25,24,23,22,21,20,19,18,17,16,15,14,13,12,11,10,9,8,7,6,5,4,3,2,1</v>
      </c>
      <c r="E292" s="241"/>
      <c r="F292" s="241"/>
      <c r="G292" s="241"/>
      <c r="H292" s="241"/>
      <c r="I292" s="241"/>
      <c r="J292" s="241"/>
      <c r="K292" s="241"/>
      <c r="L292" s="241"/>
      <c r="M292" s="241"/>
      <c r="N292" s="241"/>
      <c r="O292" s="242"/>
      <c r="P292" s="22"/>
      <c r="Q292" s="22"/>
      <c r="T292" s="30"/>
      <c r="U292" s="31"/>
      <c r="V292" s="31"/>
      <c r="W292" s="31"/>
      <c r="X292" s="30"/>
      <c r="Y292" s="30"/>
      <c r="Z292" s="22"/>
      <c r="AA292" s="22"/>
      <c r="AB292" s="16"/>
      <c r="AC292" s="16"/>
      <c r="AD292" s="16"/>
      <c r="AE292" s="16"/>
      <c r="AF292" s="16"/>
    </row>
    <row r="293" spans="2:32" ht="26.25" customHeight="1">
      <c r="B293" s="22"/>
      <c r="C293" s="22"/>
      <c r="D293" s="31"/>
      <c r="E293" s="31"/>
      <c r="F293" s="42"/>
      <c r="G293" s="30"/>
      <c r="H293" s="31"/>
      <c r="I293" s="30"/>
      <c r="J293" s="30"/>
      <c r="K293" s="30"/>
      <c r="L293" s="22"/>
      <c r="M293" s="118"/>
      <c r="N293" s="118"/>
      <c r="O293" s="118"/>
      <c r="P293" s="22"/>
      <c r="Q293" s="22"/>
      <c r="T293" s="30"/>
      <c r="U293" s="31"/>
      <c r="V293" s="31"/>
      <c r="W293" s="31"/>
      <c r="X293" s="30"/>
      <c r="Y293" s="30"/>
      <c r="Z293" s="22"/>
      <c r="AA293" s="22"/>
      <c r="AB293" s="16"/>
      <c r="AC293" s="16"/>
      <c r="AD293" s="16"/>
      <c r="AE293" s="16"/>
      <c r="AF293" s="16"/>
    </row>
    <row r="294" spans="2:32" ht="26.25" customHeight="1">
      <c r="B294" s="22"/>
      <c r="C294" s="22"/>
      <c r="D294" s="22"/>
      <c r="E294" s="86"/>
      <c r="F294" s="115"/>
      <c r="G294" s="115" t="s">
        <v>68</v>
      </c>
      <c r="H294" s="32"/>
      <c r="I294" s="110">
        <v>1</v>
      </c>
      <c r="J294" s="111">
        <v>2</v>
      </c>
      <c r="K294" s="22"/>
      <c r="L294" s="101" t="s">
        <v>130</v>
      </c>
      <c r="M294" s="102"/>
      <c r="N294" s="136" t="s">
        <v>131</v>
      </c>
      <c r="O294" s="146"/>
      <c r="P294" s="31"/>
      <c r="Q294" s="31"/>
      <c r="R294" s="31"/>
      <c r="S294" s="30"/>
      <c r="T294" s="30"/>
      <c r="U294" s="22"/>
      <c r="V294" s="22"/>
      <c r="W294" s="22"/>
      <c r="X294" s="22"/>
      <c r="Y294" s="22"/>
      <c r="Z294" s="22"/>
      <c r="AA294" s="22"/>
      <c r="AB294" s="16"/>
      <c r="AC294" s="16"/>
      <c r="AD294" s="16"/>
      <c r="AE294" s="16"/>
      <c r="AF294" s="16"/>
    </row>
    <row r="295" spans="2:32" ht="26.25" customHeight="1">
      <c r="B295" s="22"/>
      <c r="C295" s="22"/>
      <c r="D295" s="22"/>
      <c r="E295" s="86"/>
      <c r="F295" s="115"/>
      <c r="G295" s="115" t="s">
        <v>68</v>
      </c>
      <c r="H295" s="32"/>
      <c r="I295" s="112">
        <v>3</v>
      </c>
      <c r="J295" s="113">
        <v>4</v>
      </c>
      <c r="K295" s="22"/>
      <c r="L295" s="103" t="s">
        <v>132</v>
      </c>
      <c r="M295" s="101" t="s">
        <v>4</v>
      </c>
      <c r="N295" s="136" t="s">
        <v>133</v>
      </c>
      <c r="O295" s="146"/>
      <c r="P295" s="31"/>
      <c r="Q295" s="31"/>
      <c r="R295" s="31"/>
      <c r="S295" s="30"/>
      <c r="T295" s="30"/>
      <c r="U295" s="22"/>
      <c r="V295" s="22"/>
      <c r="W295" s="22"/>
      <c r="X295" s="22"/>
      <c r="Y295" s="22"/>
      <c r="Z295" s="22"/>
      <c r="AA295" s="22"/>
      <c r="AB295" s="16"/>
      <c r="AC295" s="16"/>
      <c r="AD295" s="16"/>
      <c r="AE295" s="16"/>
      <c r="AF295" s="16"/>
    </row>
    <row r="296" spans="2:32" ht="26.25" customHeight="1">
      <c r="B296" s="22"/>
      <c r="C296" s="22"/>
      <c r="D296" s="22"/>
      <c r="E296" s="86"/>
      <c r="F296" s="115"/>
      <c r="G296" s="115" t="s">
        <v>68</v>
      </c>
      <c r="H296" s="32"/>
      <c r="I296" s="114">
        <v>5</v>
      </c>
      <c r="J296" s="31"/>
      <c r="K296" s="22"/>
      <c r="L296" s="101" t="s">
        <v>132</v>
      </c>
      <c r="M296" s="101" t="s">
        <v>5</v>
      </c>
      <c r="N296" s="136" t="s">
        <v>133</v>
      </c>
      <c r="O296" s="146"/>
      <c r="P296" s="31"/>
      <c r="Q296" s="31"/>
      <c r="R296" s="31"/>
      <c r="S296" s="30"/>
      <c r="T296" s="30"/>
      <c r="U296" s="22"/>
      <c r="V296" s="22"/>
      <c r="W296" s="22"/>
      <c r="X296" s="22"/>
      <c r="Y296" s="22"/>
      <c r="Z296" s="22"/>
      <c r="AA296" s="22"/>
      <c r="AB296" s="16"/>
      <c r="AC296" s="16"/>
      <c r="AD296" s="16"/>
      <c r="AE296" s="16"/>
      <c r="AF296" s="16"/>
    </row>
    <row r="297" spans="2:27" ht="26.25" customHeight="1">
      <c r="B297" s="22"/>
      <c r="C297" s="22"/>
      <c r="D297" s="22"/>
      <c r="E297" s="46"/>
      <c r="F297" s="37"/>
      <c r="G297" s="37"/>
      <c r="H297" s="38"/>
      <c r="I297" s="39"/>
      <c r="J297" s="22"/>
      <c r="K297" s="22"/>
      <c r="L297" s="22"/>
      <c r="M297" s="118"/>
      <c r="N297" s="118"/>
      <c r="O297" s="118"/>
      <c r="P297" s="22"/>
      <c r="Q297" s="22"/>
      <c r="T297" s="30"/>
      <c r="U297" s="31"/>
      <c r="V297" s="31"/>
      <c r="W297" s="31"/>
      <c r="X297" s="30"/>
      <c r="Y297" s="30"/>
      <c r="Z297" s="31"/>
      <c r="AA297" s="30"/>
    </row>
    <row r="298" spans="2:27" ht="26.25" customHeight="1" thickBot="1">
      <c r="B298" s="22"/>
      <c r="C298" s="22"/>
      <c r="D298" s="22"/>
      <c r="E298" s="42"/>
      <c r="F298" s="22"/>
      <c r="G298" s="22"/>
      <c r="H298" s="22"/>
      <c r="I298" s="22"/>
      <c r="J298" s="22"/>
      <c r="K298" s="22"/>
      <c r="L298" s="22"/>
      <c r="M298" s="118"/>
      <c r="N298" s="118"/>
      <c r="O298" s="118"/>
      <c r="P298" s="22"/>
      <c r="Q298" s="22"/>
      <c r="T298" s="30"/>
      <c r="U298" s="31"/>
      <c r="V298" s="31"/>
      <c r="W298" s="31"/>
      <c r="X298" s="30"/>
      <c r="Y298" s="30"/>
      <c r="Z298" s="31"/>
      <c r="AA298" s="30"/>
    </row>
    <row r="299" spans="2:29" ht="34.5" customHeight="1" thickBot="1">
      <c r="B299" s="22"/>
      <c r="C299" s="22"/>
      <c r="D299" s="200">
        <f>Eingabe!$X$3</f>
        <v>43795</v>
      </c>
      <c r="E299" s="201"/>
      <c r="F299" s="201"/>
      <c r="G299" s="201"/>
      <c r="H299" s="201"/>
      <c r="I299" s="201"/>
      <c r="J299" s="201"/>
      <c r="K299" s="201"/>
      <c r="L299" s="201"/>
      <c r="M299" s="201"/>
      <c r="N299" s="201"/>
      <c r="O299" s="20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16"/>
      <c r="AC299" s="16"/>
    </row>
    <row r="300" spans="2:29" ht="31.5">
      <c r="B300" s="22"/>
      <c r="C300" s="22"/>
      <c r="D300" s="245" t="s">
        <v>0</v>
      </c>
      <c r="E300" s="203" t="s">
        <v>63</v>
      </c>
      <c r="F300" s="203" t="s">
        <v>66</v>
      </c>
      <c r="G300" s="203"/>
      <c r="H300" s="198" t="s">
        <v>67</v>
      </c>
      <c r="I300" s="203" t="s">
        <v>4</v>
      </c>
      <c r="J300" s="203" t="s">
        <v>5</v>
      </c>
      <c r="K300" s="203" t="s">
        <v>6</v>
      </c>
      <c r="L300" s="203" t="s">
        <v>62</v>
      </c>
      <c r="M300" s="205" t="s">
        <v>3</v>
      </c>
      <c r="N300" s="33" t="s">
        <v>60</v>
      </c>
      <c r="O300" s="34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16"/>
      <c r="AC300" s="16"/>
    </row>
    <row r="301" spans="2:29" ht="26.25" customHeight="1" thickBot="1">
      <c r="B301" s="22"/>
      <c r="C301" s="22"/>
      <c r="D301" s="246"/>
      <c r="E301" s="204"/>
      <c r="F301" s="204"/>
      <c r="G301" s="204"/>
      <c r="H301" s="199"/>
      <c r="I301" s="204"/>
      <c r="J301" s="204"/>
      <c r="K301" s="204"/>
      <c r="L301" s="204"/>
      <c r="M301" s="206"/>
      <c r="N301" s="47" t="s">
        <v>58</v>
      </c>
      <c r="O301" s="48" t="s">
        <v>59</v>
      </c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16"/>
      <c r="AC301" s="16"/>
    </row>
    <row r="302" spans="2:29" ht="26.25" customHeight="1">
      <c r="B302" s="22"/>
      <c r="C302" s="22"/>
      <c r="D302" s="9" t="s">
        <v>7</v>
      </c>
      <c r="E302" s="45" t="str">
        <f>Eingabe!C4</f>
        <v>Marko Neumayer</v>
      </c>
      <c r="F302" s="79"/>
      <c r="G302" s="80"/>
      <c r="H302" s="120"/>
      <c r="I302" s="5"/>
      <c r="J302" s="5">
        <f aca="true" t="shared" si="28" ref="J302:J333">K302-I302</f>
        <v>0</v>
      </c>
      <c r="K302" s="121"/>
      <c r="L302" s="50">
        <f>SUM(K302/10)</f>
        <v>0</v>
      </c>
      <c r="M302" s="135">
        <f>Eingabe!X4</f>
        <v>0</v>
      </c>
      <c r="N302" s="141"/>
      <c r="O302" s="144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16"/>
      <c r="AC302" s="16"/>
    </row>
    <row r="303" spans="2:29" ht="26.25" customHeight="1">
      <c r="B303" s="22"/>
      <c r="C303" s="22"/>
      <c r="D303" s="10" t="s">
        <v>8</v>
      </c>
      <c r="E303" s="4" t="str">
        <f>Eingabe!C5</f>
        <v>Gerhard Fischer </v>
      </c>
      <c r="F303" s="81"/>
      <c r="G303" s="82"/>
      <c r="H303" s="17"/>
      <c r="I303" s="5"/>
      <c r="J303" s="5">
        <f t="shared" si="28"/>
        <v>0</v>
      </c>
      <c r="K303" s="121"/>
      <c r="L303" s="5">
        <f>SUM(K303/10)</f>
        <v>0</v>
      </c>
      <c r="M303" s="135">
        <f>Eingabe!X5</f>
        <v>0</v>
      </c>
      <c r="N303" s="125">
        <f>$K$302-K303</f>
        <v>0</v>
      </c>
      <c r="O303" s="126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16"/>
      <c r="AC303" s="16"/>
    </row>
    <row r="304" spans="2:29" ht="26.25" customHeight="1">
      <c r="B304" s="22"/>
      <c r="C304" s="22"/>
      <c r="D304" s="11" t="s">
        <v>9</v>
      </c>
      <c r="E304" s="4" t="str">
        <f>Eingabe!C6</f>
        <v>Gabi Krausler</v>
      </c>
      <c r="F304" s="81"/>
      <c r="G304" s="82"/>
      <c r="H304" s="17"/>
      <c r="I304" s="5"/>
      <c r="J304" s="5">
        <f t="shared" si="28"/>
        <v>0</v>
      </c>
      <c r="K304" s="121"/>
      <c r="L304" s="5">
        <f aca="true" t="shared" si="29" ref="L304:L350">SUM(K304/10)</f>
        <v>0</v>
      </c>
      <c r="M304" s="135">
        <f>Eingabe!X6</f>
        <v>0</v>
      </c>
      <c r="N304" s="127">
        <f aca="true" t="shared" si="30" ref="N304:N351">$K$302-K304</f>
        <v>0</v>
      </c>
      <c r="O304" s="128">
        <f aca="true" t="shared" si="31" ref="O304:O351">SUM(K303-K304)</f>
        <v>0</v>
      </c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16"/>
      <c r="AC304" s="16"/>
    </row>
    <row r="305" spans="2:29" ht="26.25" customHeight="1">
      <c r="B305" s="22"/>
      <c r="C305" s="22"/>
      <c r="D305" s="8" t="s">
        <v>10</v>
      </c>
      <c r="E305" s="4" t="str">
        <f>Eingabe!C7</f>
        <v>Walter Lemböck </v>
      </c>
      <c r="F305" s="81"/>
      <c r="G305" s="82"/>
      <c r="H305" s="17"/>
      <c r="I305" s="5"/>
      <c r="J305" s="5">
        <f t="shared" si="28"/>
        <v>0</v>
      </c>
      <c r="K305" s="121"/>
      <c r="L305" s="5">
        <f t="shared" si="29"/>
        <v>0</v>
      </c>
      <c r="M305" s="135">
        <f>Eingabe!X7</f>
        <v>0</v>
      </c>
      <c r="N305" s="121">
        <f t="shared" si="30"/>
        <v>0</v>
      </c>
      <c r="O305" s="130">
        <f t="shared" si="31"/>
        <v>0</v>
      </c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16"/>
      <c r="AC305" s="16"/>
    </row>
    <row r="306" spans="2:29" ht="26.25" customHeight="1">
      <c r="B306" s="22"/>
      <c r="C306" s="22"/>
      <c r="D306" s="8" t="s">
        <v>11</v>
      </c>
      <c r="E306" s="4" t="str">
        <f>Eingabe!C8</f>
        <v>Thomas Gebhardt</v>
      </c>
      <c r="F306" s="81"/>
      <c r="G306" s="82"/>
      <c r="H306" s="17"/>
      <c r="I306" s="5"/>
      <c r="J306" s="5">
        <f t="shared" si="28"/>
        <v>0</v>
      </c>
      <c r="K306" s="121"/>
      <c r="L306" s="5">
        <f t="shared" si="29"/>
        <v>0</v>
      </c>
      <c r="M306" s="135">
        <f>Eingabe!X8</f>
        <v>0</v>
      </c>
      <c r="N306" s="121">
        <f t="shared" si="30"/>
        <v>0</v>
      </c>
      <c r="O306" s="130">
        <f t="shared" si="31"/>
        <v>0</v>
      </c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16"/>
      <c r="AC306" s="16"/>
    </row>
    <row r="307" spans="2:29" ht="26.25" customHeight="1">
      <c r="B307" s="22"/>
      <c r="C307" s="22"/>
      <c r="D307" s="8" t="s">
        <v>12</v>
      </c>
      <c r="E307" s="4" t="str">
        <f>Eingabe!C9</f>
        <v>Kurt Reznicek</v>
      </c>
      <c r="F307" s="81"/>
      <c r="G307" s="82"/>
      <c r="H307" s="17"/>
      <c r="I307" s="5"/>
      <c r="J307" s="5">
        <f t="shared" si="28"/>
        <v>0</v>
      </c>
      <c r="K307" s="121"/>
      <c r="L307" s="5">
        <f t="shared" si="29"/>
        <v>0</v>
      </c>
      <c r="M307" s="135">
        <f>Eingabe!X9</f>
        <v>0</v>
      </c>
      <c r="N307" s="121">
        <f t="shared" si="30"/>
        <v>0</v>
      </c>
      <c r="O307" s="130">
        <f t="shared" si="31"/>
        <v>0</v>
      </c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16"/>
      <c r="AC307" s="16"/>
    </row>
    <row r="308" spans="2:29" ht="26.25" customHeight="1">
      <c r="B308" s="22"/>
      <c r="C308" s="22"/>
      <c r="D308" s="8" t="s">
        <v>13</v>
      </c>
      <c r="E308" s="4" t="str">
        <f>Eingabe!C10</f>
        <v>Rene Mötz</v>
      </c>
      <c r="F308" s="81"/>
      <c r="G308" s="82"/>
      <c r="H308" s="17"/>
      <c r="I308" s="5"/>
      <c r="J308" s="5">
        <f t="shared" si="28"/>
        <v>0</v>
      </c>
      <c r="K308" s="121"/>
      <c r="L308" s="5">
        <f t="shared" si="29"/>
        <v>0</v>
      </c>
      <c r="M308" s="135">
        <f>Eingabe!X10</f>
        <v>0</v>
      </c>
      <c r="N308" s="121">
        <f t="shared" si="30"/>
        <v>0</v>
      </c>
      <c r="O308" s="130">
        <f t="shared" si="31"/>
        <v>0</v>
      </c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16"/>
      <c r="AC308" s="16"/>
    </row>
    <row r="309" spans="2:29" ht="26.25" customHeight="1">
      <c r="B309" s="22"/>
      <c r="C309" s="22"/>
      <c r="D309" s="8" t="s">
        <v>14</v>
      </c>
      <c r="E309" s="4" t="str">
        <f>Eingabe!C11</f>
        <v>Peter Siding </v>
      </c>
      <c r="F309" s="81"/>
      <c r="G309" s="82"/>
      <c r="H309" s="17"/>
      <c r="I309" s="5"/>
      <c r="J309" s="5">
        <f t="shared" si="28"/>
        <v>0</v>
      </c>
      <c r="K309" s="121"/>
      <c r="L309" s="5">
        <f t="shared" si="29"/>
        <v>0</v>
      </c>
      <c r="M309" s="135">
        <f>Eingabe!X11</f>
        <v>0</v>
      </c>
      <c r="N309" s="121">
        <f t="shared" si="30"/>
        <v>0</v>
      </c>
      <c r="O309" s="130">
        <f t="shared" si="31"/>
        <v>0</v>
      </c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16"/>
      <c r="AC309" s="16"/>
    </row>
    <row r="310" spans="2:29" ht="26.25" customHeight="1">
      <c r="B310" s="22"/>
      <c r="C310" s="22"/>
      <c r="D310" s="8" t="s">
        <v>15</v>
      </c>
      <c r="E310" s="42" t="str">
        <f>Eingabe!C12</f>
        <v>Herbert Drkac</v>
      </c>
      <c r="F310" s="81"/>
      <c r="G310" s="82"/>
      <c r="H310" s="17"/>
      <c r="I310" s="5"/>
      <c r="J310" s="5">
        <f t="shared" si="28"/>
        <v>0</v>
      </c>
      <c r="K310" s="121"/>
      <c r="L310" s="5">
        <f t="shared" si="29"/>
        <v>0</v>
      </c>
      <c r="M310" s="135">
        <f>Eingabe!X12</f>
        <v>0</v>
      </c>
      <c r="N310" s="121">
        <f t="shared" si="30"/>
        <v>0</v>
      </c>
      <c r="O310" s="130">
        <f t="shared" si="31"/>
        <v>0</v>
      </c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16"/>
      <c r="AC310" s="16"/>
    </row>
    <row r="311" spans="2:29" ht="26.25" customHeight="1">
      <c r="B311" s="22"/>
      <c r="C311" s="22"/>
      <c r="D311" s="8" t="s">
        <v>16</v>
      </c>
      <c r="E311" s="4" t="str">
        <f>Eingabe!C13</f>
        <v>Andreas Vanicek</v>
      </c>
      <c r="F311" s="81"/>
      <c r="G311" s="82"/>
      <c r="H311" s="17"/>
      <c r="I311" s="5"/>
      <c r="J311" s="5">
        <f t="shared" si="28"/>
        <v>0</v>
      </c>
      <c r="K311" s="121"/>
      <c r="L311" s="5">
        <f t="shared" si="29"/>
        <v>0</v>
      </c>
      <c r="M311" s="135">
        <f>Eingabe!X13</f>
        <v>0</v>
      </c>
      <c r="N311" s="121">
        <f t="shared" si="30"/>
        <v>0</v>
      </c>
      <c r="O311" s="130">
        <f t="shared" si="31"/>
        <v>0</v>
      </c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16"/>
      <c r="AC311" s="16"/>
    </row>
    <row r="312" spans="2:29" ht="26.25" customHeight="1">
      <c r="B312" s="22"/>
      <c r="C312" s="22"/>
      <c r="D312" s="8" t="s">
        <v>17</v>
      </c>
      <c r="E312" s="4" t="str">
        <f>Eingabe!C14</f>
        <v>Thomas Sanda</v>
      </c>
      <c r="F312" s="81"/>
      <c r="G312" s="82"/>
      <c r="H312" s="17"/>
      <c r="I312" s="5"/>
      <c r="J312" s="5">
        <f t="shared" si="28"/>
        <v>0</v>
      </c>
      <c r="K312" s="121"/>
      <c r="L312" s="5">
        <f t="shared" si="29"/>
        <v>0</v>
      </c>
      <c r="M312" s="135">
        <f>Eingabe!X14</f>
        <v>0</v>
      </c>
      <c r="N312" s="121">
        <f t="shared" si="30"/>
        <v>0</v>
      </c>
      <c r="O312" s="130">
        <f t="shared" si="31"/>
        <v>0</v>
      </c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16"/>
      <c r="AC312" s="16"/>
    </row>
    <row r="313" spans="2:29" ht="26.25" customHeight="1">
      <c r="B313" s="22"/>
      <c r="C313" s="22"/>
      <c r="D313" s="8" t="s">
        <v>18</v>
      </c>
      <c r="E313" s="4" t="str">
        <f>Eingabe!C15</f>
        <v>Rudolf Muhr</v>
      </c>
      <c r="F313" s="81"/>
      <c r="G313" s="82"/>
      <c r="H313" s="17"/>
      <c r="I313" s="5"/>
      <c r="J313" s="5">
        <f t="shared" si="28"/>
        <v>0</v>
      </c>
      <c r="K313" s="121"/>
      <c r="L313" s="5">
        <f t="shared" si="29"/>
        <v>0</v>
      </c>
      <c r="M313" s="135">
        <f>Eingabe!X15</f>
        <v>0</v>
      </c>
      <c r="N313" s="121">
        <f t="shared" si="30"/>
        <v>0</v>
      </c>
      <c r="O313" s="130">
        <f t="shared" si="31"/>
        <v>0</v>
      </c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16"/>
      <c r="AC313" s="16"/>
    </row>
    <row r="314" spans="2:29" ht="26.25" customHeight="1">
      <c r="B314" s="22"/>
      <c r="C314" s="22"/>
      <c r="D314" s="8" t="s">
        <v>19</v>
      </c>
      <c r="E314" s="42" t="str">
        <f>Eingabe!C16</f>
        <v>Thomas Nowak </v>
      </c>
      <c r="F314" s="81"/>
      <c r="G314" s="82"/>
      <c r="H314" s="17"/>
      <c r="I314" s="5"/>
      <c r="J314" s="5">
        <f t="shared" si="28"/>
        <v>0</v>
      </c>
      <c r="K314" s="121"/>
      <c r="L314" s="5">
        <f t="shared" si="29"/>
        <v>0</v>
      </c>
      <c r="M314" s="135">
        <f>Eingabe!X16</f>
        <v>0</v>
      </c>
      <c r="N314" s="121">
        <f t="shared" si="30"/>
        <v>0</v>
      </c>
      <c r="O314" s="130">
        <f t="shared" si="31"/>
        <v>0</v>
      </c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16"/>
      <c r="AC314" s="16"/>
    </row>
    <row r="315" spans="2:29" ht="26.25" customHeight="1">
      <c r="B315" s="22"/>
      <c r="C315" s="22"/>
      <c r="D315" s="8" t="s">
        <v>20</v>
      </c>
      <c r="E315" s="4" t="str">
        <f>Eingabe!C17</f>
        <v>Franz Wessely</v>
      </c>
      <c r="F315" s="81"/>
      <c r="G315" s="82"/>
      <c r="H315" s="17"/>
      <c r="I315" s="5"/>
      <c r="J315" s="5">
        <f t="shared" si="28"/>
        <v>0</v>
      </c>
      <c r="K315" s="121"/>
      <c r="L315" s="5">
        <f t="shared" si="29"/>
        <v>0</v>
      </c>
      <c r="M315" s="135">
        <f>Eingabe!X17</f>
        <v>0</v>
      </c>
      <c r="N315" s="121">
        <f t="shared" si="30"/>
        <v>0</v>
      </c>
      <c r="O315" s="130">
        <f t="shared" si="31"/>
        <v>0</v>
      </c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16"/>
      <c r="AC315" s="16"/>
    </row>
    <row r="316" spans="2:29" ht="26.25" customHeight="1">
      <c r="B316" s="22"/>
      <c r="C316" s="22"/>
      <c r="D316" s="8" t="s">
        <v>21</v>
      </c>
      <c r="E316" s="4" t="str">
        <f>Eingabe!C18</f>
        <v>Roland Dobritzhofer</v>
      </c>
      <c r="F316" s="81"/>
      <c r="G316" s="82"/>
      <c r="H316" s="17"/>
      <c r="I316" s="5"/>
      <c r="J316" s="5">
        <f t="shared" si="28"/>
        <v>0</v>
      </c>
      <c r="K316" s="121"/>
      <c r="L316" s="5">
        <f t="shared" si="29"/>
        <v>0</v>
      </c>
      <c r="M316" s="135">
        <f>Eingabe!X18</f>
        <v>0</v>
      </c>
      <c r="N316" s="121">
        <f t="shared" si="30"/>
        <v>0</v>
      </c>
      <c r="O316" s="130">
        <f t="shared" si="31"/>
        <v>0</v>
      </c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16"/>
      <c r="AC316" s="16"/>
    </row>
    <row r="317" spans="2:29" ht="26.25" customHeight="1">
      <c r="B317" s="22"/>
      <c r="C317" s="22"/>
      <c r="D317" s="8" t="s">
        <v>22</v>
      </c>
      <c r="E317" s="4">
        <f>Eingabe!C19</f>
        <v>16</v>
      </c>
      <c r="F317" s="81"/>
      <c r="G317" s="82"/>
      <c r="H317" s="17"/>
      <c r="I317" s="5"/>
      <c r="J317" s="5">
        <f t="shared" si="28"/>
        <v>0</v>
      </c>
      <c r="K317" s="121"/>
      <c r="L317" s="5">
        <f t="shared" si="29"/>
        <v>0</v>
      </c>
      <c r="M317" s="135">
        <f>Eingabe!X19</f>
        <v>0</v>
      </c>
      <c r="N317" s="121">
        <f t="shared" si="30"/>
        <v>0</v>
      </c>
      <c r="O317" s="130">
        <f t="shared" si="31"/>
        <v>0</v>
      </c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16"/>
      <c r="AC317" s="16"/>
    </row>
    <row r="318" spans="2:29" ht="26.25" customHeight="1">
      <c r="B318" s="22"/>
      <c r="C318" s="22"/>
      <c r="D318" s="8" t="s">
        <v>23</v>
      </c>
      <c r="E318" s="4">
        <f>Eingabe!C20</f>
        <v>17</v>
      </c>
      <c r="F318" s="81"/>
      <c r="G318" s="82"/>
      <c r="H318" s="17"/>
      <c r="I318" s="5"/>
      <c r="J318" s="5">
        <f t="shared" si="28"/>
        <v>0</v>
      </c>
      <c r="K318" s="121"/>
      <c r="L318" s="5">
        <f t="shared" si="29"/>
        <v>0</v>
      </c>
      <c r="M318" s="135">
        <f>Eingabe!X20</f>
        <v>0</v>
      </c>
      <c r="N318" s="121">
        <f t="shared" si="30"/>
        <v>0</v>
      </c>
      <c r="O318" s="130">
        <f t="shared" si="31"/>
        <v>0</v>
      </c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16"/>
      <c r="AC318" s="16"/>
    </row>
    <row r="319" spans="2:29" ht="26.25" customHeight="1">
      <c r="B319" s="22"/>
      <c r="C319" s="22"/>
      <c r="D319" s="8" t="s">
        <v>24</v>
      </c>
      <c r="E319" s="4">
        <f>Eingabe!C21</f>
        <v>18</v>
      </c>
      <c r="F319" s="81"/>
      <c r="G319" s="82"/>
      <c r="H319" s="17"/>
      <c r="I319" s="5"/>
      <c r="J319" s="5">
        <f t="shared" si="28"/>
        <v>0</v>
      </c>
      <c r="K319" s="121"/>
      <c r="L319" s="5">
        <f t="shared" si="29"/>
        <v>0</v>
      </c>
      <c r="M319" s="135">
        <f>Eingabe!X21</f>
        <v>0</v>
      </c>
      <c r="N319" s="121">
        <f t="shared" si="30"/>
        <v>0</v>
      </c>
      <c r="O319" s="130">
        <f t="shared" si="31"/>
        <v>0</v>
      </c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16"/>
      <c r="AC319" s="16"/>
    </row>
    <row r="320" spans="2:29" ht="26.25" customHeight="1">
      <c r="B320" s="22"/>
      <c r="C320" s="22"/>
      <c r="D320" s="8" t="s">
        <v>25</v>
      </c>
      <c r="E320" s="4">
        <f>Eingabe!C22</f>
        <v>19</v>
      </c>
      <c r="F320" s="81"/>
      <c r="G320" s="82"/>
      <c r="H320" s="17"/>
      <c r="I320" s="5"/>
      <c r="J320" s="5">
        <f t="shared" si="28"/>
        <v>0</v>
      </c>
      <c r="K320" s="121"/>
      <c r="L320" s="5">
        <f t="shared" si="29"/>
        <v>0</v>
      </c>
      <c r="M320" s="135">
        <f>Eingabe!X22</f>
        <v>0</v>
      </c>
      <c r="N320" s="121">
        <f t="shared" si="30"/>
        <v>0</v>
      </c>
      <c r="O320" s="130">
        <f t="shared" si="31"/>
        <v>0</v>
      </c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16"/>
      <c r="AC320" s="16"/>
    </row>
    <row r="321" spans="2:29" ht="26.25" customHeight="1">
      <c r="B321" s="22"/>
      <c r="C321" s="22"/>
      <c r="D321" s="8" t="s">
        <v>26</v>
      </c>
      <c r="E321" s="4">
        <f>Eingabe!C23</f>
        <v>20</v>
      </c>
      <c r="F321" s="81"/>
      <c r="G321" s="82"/>
      <c r="H321" s="17"/>
      <c r="I321" s="5"/>
      <c r="J321" s="5">
        <f t="shared" si="28"/>
        <v>0</v>
      </c>
      <c r="K321" s="121"/>
      <c r="L321" s="5">
        <f t="shared" si="29"/>
        <v>0</v>
      </c>
      <c r="M321" s="135">
        <f>Eingabe!X23</f>
        <v>0</v>
      </c>
      <c r="N321" s="121">
        <f t="shared" si="30"/>
        <v>0</v>
      </c>
      <c r="O321" s="130">
        <f t="shared" si="31"/>
        <v>0</v>
      </c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16"/>
      <c r="AC321" s="16"/>
    </row>
    <row r="322" spans="2:29" ht="26.25" customHeight="1">
      <c r="B322" s="22"/>
      <c r="C322" s="22"/>
      <c r="D322" s="8" t="s">
        <v>27</v>
      </c>
      <c r="E322" s="4">
        <f>Eingabe!C24</f>
        <v>21</v>
      </c>
      <c r="F322" s="81"/>
      <c r="G322" s="82"/>
      <c r="H322" s="17"/>
      <c r="I322" s="5"/>
      <c r="J322" s="5">
        <f t="shared" si="28"/>
        <v>0</v>
      </c>
      <c r="K322" s="121"/>
      <c r="L322" s="5">
        <f t="shared" si="29"/>
        <v>0</v>
      </c>
      <c r="M322" s="135">
        <f>Eingabe!X24</f>
        <v>0</v>
      </c>
      <c r="N322" s="121">
        <f t="shared" si="30"/>
        <v>0</v>
      </c>
      <c r="O322" s="130">
        <f t="shared" si="31"/>
        <v>0</v>
      </c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16"/>
      <c r="AC322" s="16"/>
    </row>
    <row r="323" spans="2:29" ht="26.25" customHeight="1">
      <c r="B323" s="22"/>
      <c r="C323" s="22"/>
      <c r="D323" s="8" t="s">
        <v>28</v>
      </c>
      <c r="E323" s="4">
        <f>Eingabe!C25</f>
        <v>22</v>
      </c>
      <c r="F323" s="81"/>
      <c r="G323" s="82"/>
      <c r="H323" s="17"/>
      <c r="I323" s="5"/>
      <c r="J323" s="5">
        <f t="shared" si="28"/>
        <v>0</v>
      </c>
      <c r="K323" s="121"/>
      <c r="L323" s="5">
        <f t="shared" si="29"/>
        <v>0</v>
      </c>
      <c r="M323" s="135">
        <f>Eingabe!X25</f>
        <v>0</v>
      </c>
      <c r="N323" s="121">
        <f t="shared" si="30"/>
        <v>0</v>
      </c>
      <c r="O323" s="130">
        <f t="shared" si="31"/>
        <v>0</v>
      </c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16"/>
      <c r="AC323" s="16"/>
    </row>
    <row r="324" spans="2:29" ht="26.25" customHeight="1">
      <c r="B324" s="22"/>
      <c r="C324" s="22"/>
      <c r="D324" s="8" t="s">
        <v>29</v>
      </c>
      <c r="E324" s="19">
        <f>Eingabe!C26</f>
        <v>23</v>
      </c>
      <c r="F324" s="81"/>
      <c r="G324" s="82"/>
      <c r="H324" s="17"/>
      <c r="I324" s="5"/>
      <c r="J324" s="5">
        <f t="shared" si="28"/>
        <v>0</v>
      </c>
      <c r="K324" s="121"/>
      <c r="L324" s="5">
        <f t="shared" si="29"/>
        <v>0</v>
      </c>
      <c r="M324" s="135">
        <f>Eingabe!X26</f>
        <v>0</v>
      </c>
      <c r="N324" s="121">
        <f t="shared" si="30"/>
        <v>0</v>
      </c>
      <c r="O324" s="130">
        <f t="shared" si="31"/>
        <v>0</v>
      </c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16"/>
      <c r="AC324" s="16"/>
    </row>
    <row r="325" spans="2:29" ht="26.25" customHeight="1">
      <c r="B325" s="22"/>
      <c r="C325" s="22"/>
      <c r="D325" s="8" t="s">
        <v>30</v>
      </c>
      <c r="E325" s="4">
        <f>Eingabe!C27</f>
        <v>24</v>
      </c>
      <c r="F325" s="81"/>
      <c r="G325" s="82"/>
      <c r="H325" s="17"/>
      <c r="I325" s="5"/>
      <c r="J325" s="5">
        <f t="shared" si="28"/>
        <v>0</v>
      </c>
      <c r="K325" s="121"/>
      <c r="L325" s="5">
        <f t="shared" si="29"/>
        <v>0</v>
      </c>
      <c r="M325" s="135">
        <f>Eingabe!X27</f>
        <v>0</v>
      </c>
      <c r="N325" s="121">
        <f t="shared" si="30"/>
        <v>0</v>
      </c>
      <c r="O325" s="130">
        <f t="shared" si="31"/>
        <v>0</v>
      </c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16"/>
      <c r="AC325" s="16"/>
    </row>
    <row r="326" spans="2:29" ht="26.25" customHeight="1">
      <c r="B326" s="22"/>
      <c r="C326" s="22"/>
      <c r="D326" s="8" t="s">
        <v>31</v>
      </c>
      <c r="E326" s="4">
        <f>Eingabe!C28</f>
        <v>25</v>
      </c>
      <c r="F326" s="81"/>
      <c r="G326" s="82"/>
      <c r="H326" s="17"/>
      <c r="I326" s="5"/>
      <c r="J326" s="5">
        <f t="shared" si="28"/>
        <v>0</v>
      </c>
      <c r="K326" s="121"/>
      <c r="L326" s="5">
        <f t="shared" si="29"/>
        <v>0</v>
      </c>
      <c r="M326" s="135">
        <f>Eingabe!X28</f>
        <v>0</v>
      </c>
      <c r="N326" s="121">
        <f t="shared" si="30"/>
        <v>0</v>
      </c>
      <c r="O326" s="130">
        <f t="shared" si="31"/>
        <v>0</v>
      </c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16"/>
      <c r="AC326" s="16"/>
    </row>
    <row r="327" spans="2:29" ht="26.25" customHeight="1">
      <c r="B327" s="22"/>
      <c r="C327" s="22"/>
      <c r="D327" s="8" t="s">
        <v>32</v>
      </c>
      <c r="E327" s="4">
        <f>Eingabe!C29</f>
        <v>26</v>
      </c>
      <c r="F327" s="81"/>
      <c r="G327" s="82"/>
      <c r="H327" s="17"/>
      <c r="I327" s="5"/>
      <c r="J327" s="5">
        <f t="shared" si="28"/>
        <v>0</v>
      </c>
      <c r="K327" s="121"/>
      <c r="L327" s="5">
        <f t="shared" si="29"/>
        <v>0</v>
      </c>
      <c r="M327" s="135">
        <f>Eingabe!X29</f>
        <v>0</v>
      </c>
      <c r="N327" s="121">
        <f t="shared" si="30"/>
        <v>0</v>
      </c>
      <c r="O327" s="130">
        <f t="shared" si="31"/>
        <v>0</v>
      </c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16"/>
      <c r="AC327" s="16"/>
    </row>
    <row r="328" spans="2:29" ht="26.25" customHeight="1">
      <c r="B328" s="22"/>
      <c r="C328" s="22"/>
      <c r="D328" s="8" t="s">
        <v>33</v>
      </c>
      <c r="E328" s="4">
        <f>Eingabe!C30</f>
        <v>27</v>
      </c>
      <c r="F328" s="81"/>
      <c r="G328" s="82"/>
      <c r="H328" s="17"/>
      <c r="I328" s="5"/>
      <c r="J328" s="5">
        <f t="shared" si="28"/>
        <v>0</v>
      </c>
      <c r="K328" s="121"/>
      <c r="L328" s="5">
        <f t="shared" si="29"/>
        <v>0</v>
      </c>
      <c r="M328" s="135">
        <f>Eingabe!X30</f>
        <v>0</v>
      </c>
      <c r="N328" s="121">
        <f t="shared" si="30"/>
        <v>0</v>
      </c>
      <c r="O328" s="130">
        <f t="shared" si="31"/>
        <v>0</v>
      </c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16"/>
      <c r="AC328" s="16"/>
    </row>
    <row r="329" spans="2:29" ht="26.25" customHeight="1">
      <c r="B329" s="22"/>
      <c r="C329" s="22"/>
      <c r="D329" s="8" t="s">
        <v>34</v>
      </c>
      <c r="E329" s="4">
        <f>Eingabe!C31</f>
        <v>28</v>
      </c>
      <c r="F329" s="81"/>
      <c r="G329" s="82"/>
      <c r="H329" s="17"/>
      <c r="I329" s="5"/>
      <c r="J329" s="5">
        <f t="shared" si="28"/>
        <v>0</v>
      </c>
      <c r="K329" s="121"/>
      <c r="L329" s="5">
        <f t="shared" si="29"/>
        <v>0</v>
      </c>
      <c r="M329" s="135">
        <f>Eingabe!X31</f>
        <v>0</v>
      </c>
      <c r="N329" s="121">
        <f t="shared" si="30"/>
        <v>0</v>
      </c>
      <c r="O329" s="130">
        <f t="shared" si="31"/>
        <v>0</v>
      </c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16"/>
      <c r="AC329" s="16"/>
    </row>
    <row r="330" spans="2:29" ht="26.25" customHeight="1">
      <c r="B330" s="22"/>
      <c r="C330" s="22"/>
      <c r="D330" s="8" t="s">
        <v>35</v>
      </c>
      <c r="E330" s="4">
        <f>Eingabe!C32</f>
        <v>29</v>
      </c>
      <c r="F330" s="81"/>
      <c r="G330" s="82"/>
      <c r="H330" s="17"/>
      <c r="I330" s="5"/>
      <c r="J330" s="5">
        <f t="shared" si="28"/>
        <v>0</v>
      </c>
      <c r="K330" s="121"/>
      <c r="L330" s="5">
        <f t="shared" si="29"/>
        <v>0</v>
      </c>
      <c r="M330" s="135">
        <f>Eingabe!X32</f>
        <v>0</v>
      </c>
      <c r="N330" s="121">
        <f t="shared" si="30"/>
        <v>0</v>
      </c>
      <c r="O330" s="130">
        <f t="shared" si="31"/>
        <v>0</v>
      </c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16"/>
      <c r="AC330" s="16"/>
    </row>
    <row r="331" spans="2:29" ht="26.25" customHeight="1">
      <c r="B331" s="22"/>
      <c r="C331" s="22"/>
      <c r="D331" s="8" t="s">
        <v>36</v>
      </c>
      <c r="E331" s="43">
        <f>Eingabe!C33</f>
        <v>30</v>
      </c>
      <c r="F331" s="81"/>
      <c r="G331" s="82"/>
      <c r="H331" s="17"/>
      <c r="I331" s="5"/>
      <c r="J331" s="5">
        <f t="shared" si="28"/>
        <v>0</v>
      </c>
      <c r="K331" s="121"/>
      <c r="L331" s="5">
        <f t="shared" si="29"/>
        <v>0</v>
      </c>
      <c r="M331" s="135">
        <f>Eingabe!X33</f>
        <v>0</v>
      </c>
      <c r="N331" s="121">
        <f t="shared" si="30"/>
        <v>0</v>
      </c>
      <c r="O331" s="130">
        <f t="shared" si="31"/>
        <v>0</v>
      </c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16"/>
      <c r="AC331" s="16"/>
    </row>
    <row r="332" spans="2:29" ht="26.25" customHeight="1">
      <c r="B332" s="22"/>
      <c r="C332" s="22"/>
      <c r="D332" s="8" t="s">
        <v>37</v>
      </c>
      <c r="E332" s="4">
        <f>Eingabe!C34</f>
        <v>31</v>
      </c>
      <c r="F332" s="81"/>
      <c r="G332" s="82"/>
      <c r="H332" s="17"/>
      <c r="I332" s="5"/>
      <c r="J332" s="5">
        <f t="shared" si="28"/>
        <v>0</v>
      </c>
      <c r="K332" s="121"/>
      <c r="L332" s="5">
        <f t="shared" si="29"/>
        <v>0</v>
      </c>
      <c r="M332" s="135">
        <f>Eingabe!X34</f>
        <v>0</v>
      </c>
      <c r="N332" s="121">
        <f t="shared" si="30"/>
        <v>0</v>
      </c>
      <c r="O332" s="130">
        <f t="shared" si="31"/>
        <v>0</v>
      </c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16"/>
      <c r="AC332" s="16"/>
    </row>
    <row r="333" spans="2:29" ht="26.25" customHeight="1">
      <c r="B333" s="22"/>
      <c r="C333" s="22"/>
      <c r="D333" s="8" t="s">
        <v>38</v>
      </c>
      <c r="E333" s="19">
        <f>Eingabe!C35</f>
        <v>32</v>
      </c>
      <c r="F333" s="81"/>
      <c r="G333" s="82"/>
      <c r="H333" s="17"/>
      <c r="I333" s="5"/>
      <c r="J333" s="5">
        <f t="shared" si="28"/>
        <v>0</v>
      </c>
      <c r="K333" s="121"/>
      <c r="L333" s="5">
        <f t="shared" si="29"/>
        <v>0</v>
      </c>
      <c r="M333" s="135">
        <f>Eingabe!X35</f>
        <v>0</v>
      </c>
      <c r="N333" s="121">
        <f t="shared" si="30"/>
        <v>0</v>
      </c>
      <c r="O333" s="130">
        <f t="shared" si="31"/>
        <v>0</v>
      </c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16"/>
      <c r="AC333" s="16"/>
    </row>
    <row r="334" spans="2:29" ht="26.25" customHeight="1">
      <c r="B334" s="22"/>
      <c r="C334" s="22"/>
      <c r="D334" s="8" t="s">
        <v>39</v>
      </c>
      <c r="E334" s="19">
        <f>Eingabe!C36</f>
        <v>33</v>
      </c>
      <c r="F334" s="81"/>
      <c r="G334" s="82"/>
      <c r="H334" s="17"/>
      <c r="I334" s="5"/>
      <c r="J334" s="5">
        <f aca="true" t="shared" si="32" ref="J334:J351">K334-I334</f>
        <v>0</v>
      </c>
      <c r="K334" s="121"/>
      <c r="L334" s="5">
        <f t="shared" si="29"/>
        <v>0</v>
      </c>
      <c r="M334" s="135">
        <f>Eingabe!X36</f>
        <v>0</v>
      </c>
      <c r="N334" s="121">
        <f t="shared" si="30"/>
        <v>0</v>
      </c>
      <c r="O334" s="130">
        <f t="shared" si="31"/>
        <v>0</v>
      </c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16"/>
      <c r="AC334" s="16"/>
    </row>
    <row r="335" spans="2:29" ht="26.25" customHeight="1">
      <c r="B335" s="22"/>
      <c r="C335" s="22"/>
      <c r="D335" s="8" t="s">
        <v>40</v>
      </c>
      <c r="E335" s="19">
        <f>Eingabe!C37</f>
        <v>34</v>
      </c>
      <c r="F335" s="81"/>
      <c r="G335" s="82"/>
      <c r="H335" s="17"/>
      <c r="I335" s="5"/>
      <c r="J335" s="5">
        <f t="shared" si="32"/>
        <v>0</v>
      </c>
      <c r="K335" s="121"/>
      <c r="L335" s="5">
        <f t="shared" si="29"/>
        <v>0</v>
      </c>
      <c r="M335" s="135">
        <f>Eingabe!X37</f>
        <v>0</v>
      </c>
      <c r="N335" s="121">
        <f t="shared" si="30"/>
        <v>0</v>
      </c>
      <c r="O335" s="130">
        <f t="shared" si="31"/>
        <v>0</v>
      </c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16"/>
      <c r="AC335" s="16"/>
    </row>
    <row r="336" spans="2:29" ht="26.25" customHeight="1">
      <c r="B336" s="22"/>
      <c r="C336" s="22"/>
      <c r="D336" s="8" t="s">
        <v>41</v>
      </c>
      <c r="E336" s="19">
        <f>Eingabe!C38</f>
        <v>35</v>
      </c>
      <c r="F336" s="81"/>
      <c r="G336" s="82"/>
      <c r="H336" s="17"/>
      <c r="I336" s="5"/>
      <c r="J336" s="5">
        <f t="shared" si="32"/>
        <v>0</v>
      </c>
      <c r="K336" s="121"/>
      <c r="L336" s="5">
        <f t="shared" si="29"/>
        <v>0</v>
      </c>
      <c r="M336" s="135">
        <f>Eingabe!X38</f>
        <v>0</v>
      </c>
      <c r="N336" s="121">
        <f t="shared" si="30"/>
        <v>0</v>
      </c>
      <c r="O336" s="130">
        <f t="shared" si="31"/>
        <v>0</v>
      </c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16"/>
      <c r="AC336" s="16"/>
    </row>
    <row r="337" spans="2:29" ht="26.25" customHeight="1">
      <c r="B337" s="22"/>
      <c r="C337" s="22"/>
      <c r="D337" s="8" t="s">
        <v>42</v>
      </c>
      <c r="E337" s="19">
        <f>Eingabe!C39</f>
        <v>36</v>
      </c>
      <c r="F337" s="81"/>
      <c r="G337" s="82"/>
      <c r="H337" s="17"/>
      <c r="I337" s="5"/>
      <c r="J337" s="5">
        <f t="shared" si="32"/>
        <v>0</v>
      </c>
      <c r="K337" s="121"/>
      <c r="L337" s="5">
        <f t="shared" si="29"/>
        <v>0</v>
      </c>
      <c r="M337" s="135">
        <f>Eingabe!X39</f>
        <v>0</v>
      </c>
      <c r="N337" s="121">
        <f t="shared" si="30"/>
        <v>0</v>
      </c>
      <c r="O337" s="130">
        <f t="shared" si="31"/>
        <v>0</v>
      </c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16"/>
      <c r="AC337" s="16"/>
    </row>
    <row r="338" spans="2:29" ht="26.25" customHeight="1">
      <c r="B338" s="22"/>
      <c r="C338" s="22"/>
      <c r="D338" s="8" t="s">
        <v>43</v>
      </c>
      <c r="E338" s="19">
        <f>Eingabe!C40</f>
        <v>37</v>
      </c>
      <c r="F338" s="81"/>
      <c r="G338" s="82"/>
      <c r="H338" s="17"/>
      <c r="I338" s="5"/>
      <c r="J338" s="5">
        <f t="shared" si="32"/>
        <v>0</v>
      </c>
      <c r="K338" s="121"/>
      <c r="L338" s="5">
        <f t="shared" si="29"/>
        <v>0</v>
      </c>
      <c r="M338" s="135">
        <f>Eingabe!X40</f>
        <v>0</v>
      </c>
      <c r="N338" s="121">
        <f t="shared" si="30"/>
        <v>0</v>
      </c>
      <c r="O338" s="130">
        <f t="shared" si="31"/>
        <v>0</v>
      </c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16"/>
      <c r="AC338" s="16"/>
    </row>
    <row r="339" spans="2:29" ht="26.25" customHeight="1">
      <c r="B339" s="22"/>
      <c r="C339" s="22"/>
      <c r="D339" s="8" t="s">
        <v>44</v>
      </c>
      <c r="E339" s="19">
        <f>Eingabe!C41</f>
        <v>38</v>
      </c>
      <c r="F339" s="81"/>
      <c r="G339" s="82"/>
      <c r="H339" s="17"/>
      <c r="I339" s="5"/>
      <c r="J339" s="5">
        <f t="shared" si="32"/>
        <v>0</v>
      </c>
      <c r="K339" s="121"/>
      <c r="L339" s="5">
        <f t="shared" si="29"/>
        <v>0</v>
      </c>
      <c r="M339" s="135">
        <f>Eingabe!X41</f>
        <v>0</v>
      </c>
      <c r="N339" s="121">
        <f t="shared" si="30"/>
        <v>0</v>
      </c>
      <c r="O339" s="130">
        <f t="shared" si="31"/>
        <v>0</v>
      </c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16"/>
      <c r="AC339" s="16"/>
    </row>
    <row r="340" spans="2:29" ht="26.25" customHeight="1">
      <c r="B340" s="22"/>
      <c r="C340" s="22"/>
      <c r="D340" s="8" t="s">
        <v>45</v>
      </c>
      <c r="E340" s="19">
        <f>Eingabe!C42</f>
        <v>39</v>
      </c>
      <c r="F340" s="81"/>
      <c r="G340" s="82"/>
      <c r="H340" s="17"/>
      <c r="I340" s="5"/>
      <c r="J340" s="5">
        <f t="shared" si="32"/>
        <v>0</v>
      </c>
      <c r="K340" s="121"/>
      <c r="L340" s="5">
        <f t="shared" si="29"/>
        <v>0</v>
      </c>
      <c r="M340" s="135">
        <f>Eingabe!X42</f>
        <v>0</v>
      </c>
      <c r="N340" s="121">
        <f t="shared" si="30"/>
        <v>0</v>
      </c>
      <c r="O340" s="130">
        <f t="shared" si="31"/>
        <v>0</v>
      </c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16"/>
      <c r="AC340" s="16"/>
    </row>
    <row r="341" spans="2:29" ht="26.25" customHeight="1">
      <c r="B341" s="22"/>
      <c r="C341" s="22"/>
      <c r="D341" s="8" t="s">
        <v>46</v>
      </c>
      <c r="E341" s="19">
        <f>Eingabe!C43</f>
        <v>40</v>
      </c>
      <c r="F341" s="81"/>
      <c r="G341" s="82"/>
      <c r="H341" s="17"/>
      <c r="I341" s="5"/>
      <c r="J341" s="5">
        <f t="shared" si="32"/>
        <v>0</v>
      </c>
      <c r="K341" s="121"/>
      <c r="L341" s="5">
        <f t="shared" si="29"/>
        <v>0</v>
      </c>
      <c r="M341" s="135">
        <f>Eingabe!X43</f>
        <v>0</v>
      </c>
      <c r="N341" s="121">
        <f t="shared" si="30"/>
        <v>0</v>
      </c>
      <c r="O341" s="130">
        <f t="shared" si="31"/>
        <v>0</v>
      </c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16"/>
      <c r="AC341" s="16"/>
    </row>
    <row r="342" spans="2:29" ht="26.25" customHeight="1">
      <c r="B342" s="22"/>
      <c r="C342" s="22"/>
      <c r="D342" s="8" t="s">
        <v>47</v>
      </c>
      <c r="E342" s="19">
        <f>Eingabe!C44</f>
        <v>41</v>
      </c>
      <c r="F342" s="81"/>
      <c r="G342" s="82"/>
      <c r="H342" s="17"/>
      <c r="I342" s="5"/>
      <c r="J342" s="5">
        <f t="shared" si="32"/>
        <v>0</v>
      </c>
      <c r="K342" s="121"/>
      <c r="L342" s="5">
        <f t="shared" si="29"/>
        <v>0</v>
      </c>
      <c r="M342" s="135">
        <f>Eingabe!X44</f>
        <v>0</v>
      </c>
      <c r="N342" s="121">
        <f t="shared" si="30"/>
        <v>0</v>
      </c>
      <c r="O342" s="130">
        <f t="shared" si="31"/>
        <v>0</v>
      </c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16"/>
      <c r="AC342" s="16"/>
    </row>
    <row r="343" spans="2:29" ht="26.25" customHeight="1">
      <c r="B343" s="22"/>
      <c r="C343" s="22"/>
      <c r="D343" s="8" t="s">
        <v>48</v>
      </c>
      <c r="E343" s="19">
        <f>Eingabe!C45</f>
        <v>42</v>
      </c>
      <c r="F343" s="81"/>
      <c r="G343" s="82"/>
      <c r="H343" s="17"/>
      <c r="I343" s="5"/>
      <c r="J343" s="5">
        <f t="shared" si="32"/>
        <v>0</v>
      </c>
      <c r="K343" s="121"/>
      <c r="L343" s="5">
        <f t="shared" si="29"/>
        <v>0</v>
      </c>
      <c r="M343" s="135">
        <f>Eingabe!X45</f>
        <v>0</v>
      </c>
      <c r="N343" s="121">
        <f t="shared" si="30"/>
        <v>0</v>
      </c>
      <c r="O343" s="130">
        <f t="shared" si="31"/>
        <v>0</v>
      </c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16"/>
      <c r="AC343" s="16"/>
    </row>
    <row r="344" spans="2:29" ht="26.25" customHeight="1">
      <c r="B344" s="22"/>
      <c r="C344" s="22"/>
      <c r="D344" s="8" t="s">
        <v>49</v>
      </c>
      <c r="E344" s="19">
        <f>Eingabe!C46</f>
        <v>43</v>
      </c>
      <c r="F344" s="81"/>
      <c r="G344" s="82"/>
      <c r="H344" s="17"/>
      <c r="I344" s="5"/>
      <c r="J344" s="5">
        <f t="shared" si="32"/>
        <v>0</v>
      </c>
      <c r="K344" s="121"/>
      <c r="L344" s="5">
        <f t="shared" si="29"/>
        <v>0</v>
      </c>
      <c r="M344" s="135">
        <f>Eingabe!X46</f>
        <v>0</v>
      </c>
      <c r="N344" s="121">
        <f t="shared" si="30"/>
        <v>0</v>
      </c>
      <c r="O344" s="130">
        <f t="shared" si="31"/>
        <v>0</v>
      </c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16"/>
      <c r="AC344" s="16"/>
    </row>
    <row r="345" spans="2:29" ht="26.25" customHeight="1">
      <c r="B345" s="22"/>
      <c r="C345" s="22"/>
      <c r="D345" s="8" t="s">
        <v>50</v>
      </c>
      <c r="E345" s="19">
        <f>Eingabe!C47</f>
        <v>44</v>
      </c>
      <c r="F345" s="81"/>
      <c r="G345" s="82"/>
      <c r="H345" s="17"/>
      <c r="I345" s="5"/>
      <c r="J345" s="5">
        <f t="shared" si="32"/>
        <v>0</v>
      </c>
      <c r="K345" s="121"/>
      <c r="L345" s="5">
        <f t="shared" si="29"/>
        <v>0</v>
      </c>
      <c r="M345" s="135">
        <f>Eingabe!X47</f>
        <v>0</v>
      </c>
      <c r="N345" s="121">
        <f t="shared" si="30"/>
        <v>0</v>
      </c>
      <c r="O345" s="130">
        <f t="shared" si="31"/>
        <v>0</v>
      </c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16"/>
      <c r="AC345" s="16"/>
    </row>
    <row r="346" spans="2:29" ht="26.25" customHeight="1">
      <c r="B346" s="22"/>
      <c r="C346" s="22"/>
      <c r="D346" s="8" t="s">
        <v>51</v>
      </c>
      <c r="E346" s="19">
        <f>Eingabe!C48</f>
        <v>45</v>
      </c>
      <c r="F346" s="81"/>
      <c r="G346" s="82"/>
      <c r="H346" s="17"/>
      <c r="I346" s="5"/>
      <c r="J346" s="5">
        <f t="shared" si="32"/>
        <v>0</v>
      </c>
      <c r="K346" s="121"/>
      <c r="L346" s="5">
        <f t="shared" si="29"/>
        <v>0</v>
      </c>
      <c r="M346" s="135">
        <f>Eingabe!X48</f>
        <v>0</v>
      </c>
      <c r="N346" s="121">
        <f t="shared" si="30"/>
        <v>0</v>
      </c>
      <c r="O346" s="130">
        <f t="shared" si="31"/>
        <v>0</v>
      </c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16"/>
      <c r="AC346" s="16"/>
    </row>
    <row r="347" spans="2:29" ht="26.25" customHeight="1">
      <c r="B347" s="22"/>
      <c r="C347" s="22"/>
      <c r="D347" s="8" t="s">
        <v>52</v>
      </c>
      <c r="E347" s="19">
        <f>Eingabe!C49</f>
        <v>46</v>
      </c>
      <c r="F347" s="81"/>
      <c r="G347" s="82"/>
      <c r="H347" s="17"/>
      <c r="I347" s="5"/>
      <c r="J347" s="5">
        <f t="shared" si="32"/>
        <v>0</v>
      </c>
      <c r="K347" s="121"/>
      <c r="L347" s="5">
        <f t="shared" si="29"/>
        <v>0</v>
      </c>
      <c r="M347" s="135">
        <f>Eingabe!X49</f>
        <v>0</v>
      </c>
      <c r="N347" s="121">
        <f t="shared" si="30"/>
        <v>0</v>
      </c>
      <c r="O347" s="130">
        <f t="shared" si="31"/>
        <v>0</v>
      </c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16"/>
      <c r="AC347" s="16"/>
    </row>
    <row r="348" spans="2:29" ht="26.25" customHeight="1">
      <c r="B348" s="22"/>
      <c r="C348" s="22"/>
      <c r="D348" s="8" t="s">
        <v>53</v>
      </c>
      <c r="E348" s="19">
        <f>Eingabe!C50</f>
        <v>47</v>
      </c>
      <c r="F348" s="81"/>
      <c r="G348" s="82"/>
      <c r="H348" s="17"/>
      <c r="I348" s="5"/>
      <c r="J348" s="5">
        <f t="shared" si="32"/>
        <v>0</v>
      </c>
      <c r="K348" s="121"/>
      <c r="L348" s="5">
        <f t="shared" si="29"/>
        <v>0</v>
      </c>
      <c r="M348" s="135">
        <f>Eingabe!X50</f>
        <v>0</v>
      </c>
      <c r="N348" s="121">
        <f t="shared" si="30"/>
        <v>0</v>
      </c>
      <c r="O348" s="130">
        <f t="shared" si="31"/>
        <v>0</v>
      </c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16"/>
      <c r="AC348" s="16"/>
    </row>
    <row r="349" spans="2:29" ht="26.25" customHeight="1">
      <c r="B349" s="22"/>
      <c r="C349" s="22"/>
      <c r="D349" s="8" t="s">
        <v>54</v>
      </c>
      <c r="E349" s="19">
        <f>Eingabe!C51</f>
        <v>48</v>
      </c>
      <c r="F349" s="81"/>
      <c r="G349" s="82"/>
      <c r="H349" s="17"/>
      <c r="I349" s="5"/>
      <c r="J349" s="5">
        <f t="shared" si="32"/>
        <v>0</v>
      </c>
      <c r="K349" s="121"/>
      <c r="L349" s="5">
        <f t="shared" si="29"/>
        <v>0</v>
      </c>
      <c r="M349" s="135">
        <f>Eingabe!X51</f>
        <v>0</v>
      </c>
      <c r="N349" s="121">
        <f t="shared" si="30"/>
        <v>0</v>
      </c>
      <c r="O349" s="130">
        <f t="shared" si="31"/>
        <v>0</v>
      </c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16"/>
      <c r="AC349" s="16"/>
    </row>
    <row r="350" spans="2:29" ht="26.25" customHeight="1">
      <c r="B350" s="22"/>
      <c r="C350" s="22"/>
      <c r="D350" s="8" t="s">
        <v>55</v>
      </c>
      <c r="E350" s="19">
        <f>Eingabe!C52</f>
        <v>49</v>
      </c>
      <c r="F350" s="81"/>
      <c r="G350" s="82"/>
      <c r="H350" s="17"/>
      <c r="I350" s="5"/>
      <c r="J350" s="5">
        <f t="shared" si="32"/>
        <v>0</v>
      </c>
      <c r="K350" s="121"/>
      <c r="L350" s="5">
        <f t="shared" si="29"/>
        <v>0</v>
      </c>
      <c r="M350" s="135">
        <f>Eingabe!X52</f>
        <v>0</v>
      </c>
      <c r="N350" s="121">
        <f t="shared" si="30"/>
        <v>0</v>
      </c>
      <c r="O350" s="130">
        <f t="shared" si="31"/>
        <v>0</v>
      </c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16"/>
      <c r="AC350" s="16"/>
    </row>
    <row r="351" spans="2:29" ht="26.25" customHeight="1" thickBot="1">
      <c r="B351" s="22"/>
      <c r="C351" s="22"/>
      <c r="D351" s="18" t="s">
        <v>56</v>
      </c>
      <c r="E351" s="19">
        <f>Eingabe!C53</f>
        <v>50</v>
      </c>
      <c r="F351" s="83"/>
      <c r="G351" s="84"/>
      <c r="H351" s="123"/>
      <c r="I351" s="20"/>
      <c r="J351" s="20">
        <f t="shared" si="32"/>
        <v>0</v>
      </c>
      <c r="K351" s="124"/>
      <c r="L351" s="36">
        <f>SUM(K351/10)</f>
        <v>0</v>
      </c>
      <c r="M351" s="138">
        <f>Eingabe!X53</f>
        <v>0</v>
      </c>
      <c r="N351" s="121">
        <f t="shared" si="30"/>
        <v>0</v>
      </c>
      <c r="O351" s="145">
        <f t="shared" si="31"/>
        <v>0</v>
      </c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16"/>
      <c r="AC351" s="16"/>
    </row>
    <row r="352" spans="2:29" ht="26.25" customHeight="1" thickBot="1">
      <c r="B352" s="22"/>
      <c r="C352" s="22"/>
      <c r="D352" s="240" t="str">
        <f>Eingabe!$B$54</f>
        <v>Punktevergabe: 30,29,28,27,26,25,24,23,22,21,20,19,18,17,16,15,14,13,12,11,10,9,8,7,6,5,4,3,2,1</v>
      </c>
      <c r="E352" s="241"/>
      <c r="F352" s="241"/>
      <c r="G352" s="241"/>
      <c r="H352" s="241"/>
      <c r="I352" s="241"/>
      <c r="J352" s="241"/>
      <c r="K352" s="241"/>
      <c r="L352" s="241"/>
      <c r="M352" s="241"/>
      <c r="N352" s="241"/>
      <c r="O352" s="24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16"/>
      <c r="AC352" s="16"/>
    </row>
    <row r="353" spans="2:29" ht="26.25" customHeight="1">
      <c r="B353" s="22"/>
      <c r="C353" s="22"/>
      <c r="D353" s="31"/>
      <c r="E353" s="31"/>
      <c r="F353" s="42"/>
      <c r="G353" s="30"/>
      <c r="H353" s="31"/>
      <c r="I353" s="30"/>
      <c r="J353" s="30"/>
      <c r="K353" s="30"/>
      <c r="L353" s="22"/>
      <c r="M353" s="118"/>
      <c r="N353" s="118"/>
      <c r="O353" s="118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16"/>
      <c r="AC353" s="16"/>
    </row>
    <row r="354" spans="2:32" ht="26.25" customHeight="1">
      <c r="B354" s="22"/>
      <c r="C354" s="22"/>
      <c r="D354" s="22"/>
      <c r="E354" s="86"/>
      <c r="F354" s="115"/>
      <c r="G354" s="115" t="s">
        <v>68</v>
      </c>
      <c r="H354" s="32"/>
      <c r="I354" s="110">
        <v>1</v>
      </c>
      <c r="J354" s="111">
        <v>2</v>
      </c>
      <c r="K354" s="22"/>
      <c r="L354" s="101" t="s">
        <v>130</v>
      </c>
      <c r="M354" s="102"/>
      <c r="N354" s="136" t="s">
        <v>131</v>
      </c>
      <c r="P354" s="22"/>
      <c r="Q354" s="22"/>
      <c r="R354" s="22"/>
      <c r="S354" s="22"/>
      <c r="T354" s="22"/>
      <c r="U354" s="22"/>
      <c r="V354" s="22"/>
      <c r="W354" s="22"/>
      <c r="X354" s="22"/>
      <c r="Y354" s="28"/>
      <c r="Z354" s="22"/>
      <c r="AA354" s="27"/>
      <c r="AB354" s="16"/>
      <c r="AC354" s="16"/>
      <c r="AD354" s="16"/>
      <c r="AE354" s="16"/>
      <c r="AF354" s="16"/>
    </row>
    <row r="355" spans="2:32" ht="26.25" customHeight="1">
      <c r="B355" s="22"/>
      <c r="C355" s="22"/>
      <c r="D355" s="22"/>
      <c r="E355" s="86"/>
      <c r="F355" s="115"/>
      <c r="G355" s="115" t="s">
        <v>68</v>
      </c>
      <c r="H355" s="32"/>
      <c r="I355" s="112">
        <v>3</v>
      </c>
      <c r="J355" s="113">
        <v>4</v>
      </c>
      <c r="K355" s="22"/>
      <c r="L355" s="103" t="s">
        <v>132</v>
      </c>
      <c r="M355" s="101" t="s">
        <v>4</v>
      </c>
      <c r="N355" s="136" t="s">
        <v>133</v>
      </c>
      <c r="P355" s="22"/>
      <c r="Q355" s="22"/>
      <c r="R355" s="22"/>
      <c r="S355" s="22"/>
      <c r="T355" s="22"/>
      <c r="U355" s="22"/>
      <c r="V355" s="22"/>
      <c r="W355" s="22"/>
      <c r="X355" s="22"/>
      <c r="Y355" s="28"/>
      <c r="Z355" s="22"/>
      <c r="AA355" s="27"/>
      <c r="AB355" s="16"/>
      <c r="AC355" s="16"/>
      <c r="AD355" s="16"/>
      <c r="AE355" s="16"/>
      <c r="AF355" s="16"/>
    </row>
    <row r="356" spans="2:32" ht="26.25" customHeight="1">
      <c r="B356" s="22"/>
      <c r="C356" s="22"/>
      <c r="D356" s="22"/>
      <c r="E356" s="86"/>
      <c r="F356" s="115"/>
      <c r="G356" s="115" t="s">
        <v>68</v>
      </c>
      <c r="H356" s="32"/>
      <c r="I356" s="114">
        <v>5</v>
      </c>
      <c r="J356" s="31"/>
      <c r="K356" s="22"/>
      <c r="L356" s="101" t="s">
        <v>132</v>
      </c>
      <c r="M356" s="101" t="s">
        <v>5</v>
      </c>
      <c r="N356" s="136" t="s">
        <v>133</v>
      </c>
      <c r="P356" s="22"/>
      <c r="Q356" s="22"/>
      <c r="R356" s="22"/>
      <c r="S356" s="22"/>
      <c r="T356" s="22"/>
      <c r="U356" s="22"/>
      <c r="V356" s="22"/>
      <c r="W356" s="22"/>
      <c r="X356" s="22"/>
      <c r="Y356" s="28"/>
      <c r="Z356" s="22"/>
      <c r="AA356" s="27"/>
      <c r="AB356" s="16"/>
      <c r="AC356" s="16"/>
      <c r="AD356" s="16"/>
      <c r="AE356" s="16"/>
      <c r="AF356" s="16"/>
    </row>
    <row r="357" spans="2:27" ht="26.25" customHeight="1">
      <c r="B357" s="22"/>
      <c r="C357" s="22"/>
      <c r="D357" s="22"/>
      <c r="E357" s="46"/>
      <c r="F357" s="37"/>
      <c r="G357" s="37"/>
      <c r="H357" s="38"/>
      <c r="I357" s="39"/>
      <c r="J357" s="22"/>
      <c r="K357" s="22"/>
      <c r="L357" s="22"/>
      <c r="M357" s="118"/>
      <c r="N357" s="118"/>
      <c r="O357" s="118"/>
      <c r="P357" s="22"/>
      <c r="Q357" s="22"/>
      <c r="T357" s="30"/>
      <c r="U357" s="31"/>
      <c r="V357" s="31"/>
      <c r="W357" s="31"/>
      <c r="X357" s="30"/>
      <c r="Y357" s="30"/>
      <c r="Z357" s="31"/>
      <c r="AA357" s="30"/>
    </row>
    <row r="358" spans="2:27" ht="26.25" customHeight="1">
      <c r="B358" s="22"/>
      <c r="C358" s="22"/>
      <c r="D358" s="22"/>
      <c r="E358" s="42"/>
      <c r="F358" s="22"/>
      <c r="G358" s="22"/>
      <c r="H358" s="22"/>
      <c r="I358" s="22"/>
      <c r="J358" s="22"/>
      <c r="K358" s="22"/>
      <c r="L358" s="22"/>
      <c r="M358" s="118"/>
      <c r="N358" s="118"/>
      <c r="O358" s="118"/>
      <c r="P358" s="22"/>
      <c r="Q358" s="22"/>
      <c r="T358" s="30"/>
      <c r="U358" s="31"/>
      <c r="V358" s="31"/>
      <c r="W358" s="31"/>
      <c r="X358" s="30"/>
      <c r="Y358" s="30"/>
      <c r="Z358" s="31"/>
      <c r="AA358" s="30"/>
    </row>
    <row r="359" spans="2:27" ht="26.25" customHeight="1">
      <c r="B359" s="22"/>
      <c r="C359" s="22"/>
      <c r="D359" s="22"/>
      <c r="E359" s="42"/>
      <c r="F359" s="22"/>
      <c r="G359" s="22"/>
      <c r="H359" s="22"/>
      <c r="I359" s="22"/>
      <c r="J359" s="22"/>
      <c r="K359" s="22"/>
      <c r="L359" s="22"/>
      <c r="M359" s="118"/>
      <c r="N359" s="118"/>
      <c r="O359" s="118"/>
      <c r="P359" s="22"/>
      <c r="Q359" s="22"/>
      <c r="T359" s="30"/>
      <c r="U359" s="31"/>
      <c r="V359" s="31"/>
      <c r="W359" s="31"/>
      <c r="X359" s="30"/>
      <c r="Y359" s="30"/>
      <c r="Z359" s="31"/>
      <c r="AA359" s="30"/>
    </row>
    <row r="360" spans="2:27" ht="26.25" customHeight="1">
      <c r="B360" s="22"/>
      <c r="C360" s="22"/>
      <c r="D360" s="22"/>
      <c r="E360" s="42"/>
      <c r="F360" s="22"/>
      <c r="G360" s="22"/>
      <c r="H360" s="22"/>
      <c r="I360" s="22"/>
      <c r="J360" s="22"/>
      <c r="K360" s="22"/>
      <c r="L360" s="22"/>
      <c r="M360" s="118"/>
      <c r="N360" s="118"/>
      <c r="O360" s="118"/>
      <c r="P360" s="22"/>
      <c r="Q360" s="22"/>
      <c r="T360" s="30"/>
      <c r="U360" s="31"/>
      <c r="V360" s="31"/>
      <c r="W360" s="31"/>
      <c r="X360" s="30"/>
      <c r="Y360" s="30"/>
      <c r="Z360" s="31"/>
      <c r="AA360" s="30"/>
    </row>
    <row r="361" spans="2:27" ht="26.25" customHeight="1">
      <c r="B361" s="22"/>
      <c r="C361" s="22"/>
      <c r="D361" s="22"/>
      <c r="E361" s="42"/>
      <c r="F361" s="22"/>
      <c r="G361" s="22"/>
      <c r="H361" s="22"/>
      <c r="I361" s="22"/>
      <c r="J361" s="22"/>
      <c r="K361" s="22"/>
      <c r="L361" s="22"/>
      <c r="M361" s="118"/>
      <c r="N361" s="118"/>
      <c r="O361" s="118"/>
      <c r="P361" s="22"/>
      <c r="Q361" s="22"/>
      <c r="T361" s="30"/>
      <c r="U361" s="31"/>
      <c r="V361" s="31"/>
      <c r="W361" s="31"/>
      <c r="X361" s="30"/>
      <c r="Y361" s="30"/>
      <c r="Z361" s="31"/>
      <c r="AA361" s="30"/>
    </row>
  </sheetData>
  <sheetProtection/>
  <mergeCells count="92">
    <mergeCell ref="P12:P13"/>
    <mergeCell ref="B11:P11"/>
    <mergeCell ref="B29:P29"/>
    <mergeCell ref="D35:D36"/>
    <mergeCell ref="D60:D61"/>
    <mergeCell ref="E12:E13"/>
    <mergeCell ref="F12:F13"/>
    <mergeCell ref="E60:E61"/>
    <mergeCell ref="J60:J61"/>
    <mergeCell ref="N12:N13"/>
    <mergeCell ref="G12:G13"/>
    <mergeCell ref="H12:H13"/>
    <mergeCell ref="K12:K13"/>
    <mergeCell ref="E35:E36"/>
    <mergeCell ref="H60:H61"/>
    <mergeCell ref="K60:K61"/>
    <mergeCell ref="M240:M241"/>
    <mergeCell ref="M120:M121"/>
    <mergeCell ref="L240:L241"/>
    <mergeCell ref="I180:I181"/>
    <mergeCell ref="D239:O239"/>
    <mergeCell ref="I240:I241"/>
    <mergeCell ref="M12:M13"/>
    <mergeCell ref="H35:H36"/>
    <mergeCell ref="I12:I13"/>
    <mergeCell ref="I31:J31"/>
    <mergeCell ref="H120:H121"/>
    <mergeCell ref="D120:D121"/>
    <mergeCell ref="D52:O52"/>
    <mergeCell ref="J35:J36"/>
    <mergeCell ref="I35:I36"/>
    <mergeCell ref="M35:M36"/>
    <mergeCell ref="F4:G4"/>
    <mergeCell ref="L60:L61"/>
    <mergeCell ref="D119:O119"/>
    <mergeCell ref="F120:G121"/>
    <mergeCell ref="D172:O172"/>
    <mergeCell ref="I60:I61"/>
    <mergeCell ref="O12:O13"/>
    <mergeCell ref="K35:K36"/>
    <mergeCell ref="L35:L36"/>
    <mergeCell ref="L12:L13"/>
    <mergeCell ref="J300:J301"/>
    <mergeCell ref="D240:D241"/>
    <mergeCell ref="E240:E241"/>
    <mergeCell ref="D180:D181"/>
    <mergeCell ref="J120:J121"/>
    <mergeCell ref="I120:I121"/>
    <mergeCell ref="D300:D301"/>
    <mergeCell ref="J240:J241"/>
    <mergeCell ref="E120:E121"/>
    <mergeCell ref="E180:E181"/>
    <mergeCell ref="K180:K181"/>
    <mergeCell ref="D232:O232"/>
    <mergeCell ref="M180:M181"/>
    <mergeCell ref="D59:O59"/>
    <mergeCell ref="F60:G61"/>
    <mergeCell ref="L180:L181"/>
    <mergeCell ref="D112:O112"/>
    <mergeCell ref="J180:J181"/>
    <mergeCell ref="K120:K121"/>
    <mergeCell ref="L120:L121"/>
    <mergeCell ref="D352:O352"/>
    <mergeCell ref="D292:O292"/>
    <mergeCell ref="F300:G301"/>
    <mergeCell ref="H240:H241"/>
    <mergeCell ref="F240:G241"/>
    <mergeCell ref="I300:I301"/>
    <mergeCell ref="E300:E301"/>
    <mergeCell ref="K300:K301"/>
    <mergeCell ref="L300:L301"/>
    <mergeCell ref="M300:M301"/>
    <mergeCell ref="H2:J2"/>
    <mergeCell ref="F35:G36"/>
    <mergeCell ref="H4:J9"/>
    <mergeCell ref="F6:G9"/>
    <mergeCell ref="K8:L9"/>
    <mergeCell ref="K7:L7"/>
    <mergeCell ref="H3:J3"/>
    <mergeCell ref="F5:G5"/>
    <mergeCell ref="K6:L6"/>
    <mergeCell ref="J12:J13"/>
    <mergeCell ref="B12:B13"/>
    <mergeCell ref="C12:D13"/>
    <mergeCell ref="H300:H301"/>
    <mergeCell ref="D179:O179"/>
    <mergeCell ref="F180:G181"/>
    <mergeCell ref="H180:H181"/>
    <mergeCell ref="M60:M61"/>
    <mergeCell ref="D34:O34"/>
    <mergeCell ref="D299:O299"/>
    <mergeCell ref="K240:K241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4" r:id="rId1"/>
  <headerFooter alignWithMargins="0">
    <oddHeader>&amp;C&amp;"Arial,Fett"&amp;36
</oddHeader>
  </headerFooter>
  <colBreaks count="1" manualBreakCount="1">
    <brk id="17" max="3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CQ193"/>
  <sheetViews>
    <sheetView zoomScale="90" zoomScaleNormal="90" zoomScalePageLayoutView="0" workbookViewId="0" topLeftCell="A1">
      <selection activeCell="D13" sqref="D13"/>
    </sheetView>
  </sheetViews>
  <sheetFormatPr defaultColWidth="11.421875" defaultRowHeight="12.75"/>
  <cols>
    <col min="1" max="1" width="2.57421875" style="63" customWidth="1"/>
    <col min="2" max="2" width="6.7109375" style="63" bestFit="1" customWidth="1"/>
    <col min="3" max="3" width="24.28125" style="1" bestFit="1" customWidth="1"/>
    <col min="4" max="9" width="12.140625" style="63" bestFit="1" customWidth="1"/>
    <col min="10" max="10" width="8.7109375" style="63" bestFit="1" customWidth="1"/>
    <col min="11" max="11" width="10.28125" style="63" customWidth="1"/>
    <col min="12" max="12" width="1.8515625" style="67" customWidth="1"/>
    <col min="13" max="13" width="2.00390625" style="63" customWidth="1"/>
    <col min="14" max="14" width="2.57421875" style="63" bestFit="1" customWidth="1"/>
    <col min="15" max="15" width="2.421875" style="63" bestFit="1" customWidth="1"/>
    <col min="16" max="16" width="2.140625" style="63" bestFit="1" customWidth="1"/>
    <col min="17" max="18" width="2.57421875" style="63" bestFit="1" customWidth="1"/>
    <col min="19" max="24" width="12.140625" style="63" bestFit="1" customWidth="1"/>
    <col min="25" max="25" width="8.57421875" style="63" bestFit="1" customWidth="1"/>
    <col min="26" max="26" width="10.57421875" style="63" customWidth="1"/>
    <col min="27" max="27" width="4.421875" style="63" customWidth="1"/>
    <col min="28" max="33" width="12.140625" style="63" bestFit="1" customWidth="1"/>
    <col min="34" max="52" width="2.57421875" style="63" customWidth="1"/>
    <col min="53" max="59" width="11.421875" style="63" customWidth="1"/>
    <col min="60" max="89" width="3.28125" style="63" customWidth="1"/>
    <col min="90" max="16384" width="11.421875" style="63" customWidth="1"/>
  </cols>
  <sheetData>
    <row r="1" ht="13.5" thickBot="1"/>
    <row r="2" spans="2:12" s="61" customFormat="1" ht="33" customHeight="1" thickBot="1">
      <c r="B2" s="265" t="s">
        <v>152</v>
      </c>
      <c r="C2" s="266"/>
      <c r="D2" s="266"/>
      <c r="E2" s="266"/>
      <c r="F2" s="266"/>
      <c r="G2" s="266"/>
      <c r="H2" s="266"/>
      <c r="I2" s="266"/>
      <c r="J2" s="266"/>
      <c r="K2" s="266"/>
      <c r="L2" s="62"/>
    </row>
    <row r="3" spans="1:95" ht="26.25" thickBot="1">
      <c r="A3" s="68"/>
      <c r="B3" s="91" t="s">
        <v>0</v>
      </c>
      <c r="C3" s="92" t="s">
        <v>1</v>
      </c>
      <c r="D3" s="87">
        <v>43494</v>
      </c>
      <c r="E3" s="87">
        <v>43543</v>
      </c>
      <c r="F3" s="87">
        <v>43592</v>
      </c>
      <c r="G3" s="87">
        <v>43711</v>
      </c>
      <c r="H3" s="87">
        <v>43760</v>
      </c>
      <c r="I3" s="87">
        <v>43795</v>
      </c>
      <c r="J3" s="93" t="str">
        <f aca="true" t="shared" si="0" ref="J3:J34">Y3</f>
        <v>Punkte</v>
      </c>
      <c r="K3" s="94" t="str">
        <f>Z3</f>
        <v>Punkte-
schnitt</v>
      </c>
      <c r="S3" s="100">
        <f aca="true" t="shared" si="1" ref="S3:X3">D3</f>
        <v>43494</v>
      </c>
      <c r="T3" s="72">
        <f t="shared" si="1"/>
        <v>43543</v>
      </c>
      <c r="U3" s="72">
        <f t="shared" si="1"/>
        <v>43592</v>
      </c>
      <c r="V3" s="72">
        <f t="shared" si="1"/>
        <v>43711</v>
      </c>
      <c r="W3" s="72">
        <f t="shared" si="1"/>
        <v>43760</v>
      </c>
      <c r="X3" s="72">
        <f t="shared" si="1"/>
        <v>43795</v>
      </c>
      <c r="Y3" s="74" t="s">
        <v>3</v>
      </c>
      <c r="Z3" s="75" t="s">
        <v>2</v>
      </c>
      <c r="AA3" s="67"/>
      <c r="AB3" s="100">
        <f aca="true" t="shared" si="2" ref="AB3:AG3">S3</f>
        <v>43494</v>
      </c>
      <c r="AC3" s="72">
        <f t="shared" si="2"/>
        <v>43543</v>
      </c>
      <c r="AD3" s="72">
        <f t="shared" si="2"/>
        <v>43592</v>
      </c>
      <c r="AE3" s="72">
        <f t="shared" si="2"/>
        <v>43711</v>
      </c>
      <c r="AF3" s="72">
        <f t="shared" si="2"/>
        <v>43760</v>
      </c>
      <c r="AG3" s="72">
        <f t="shared" si="2"/>
        <v>43795</v>
      </c>
      <c r="BA3" s="64"/>
      <c r="BB3" s="64"/>
      <c r="BC3" s="64"/>
      <c r="BD3" s="64"/>
      <c r="BE3" s="64"/>
      <c r="BF3" s="64"/>
      <c r="BH3" s="96" t="s">
        <v>106</v>
      </c>
      <c r="BI3" s="96" t="s">
        <v>107</v>
      </c>
      <c r="BJ3" s="96" t="s">
        <v>108</v>
      </c>
      <c r="BK3" s="96" t="s">
        <v>109</v>
      </c>
      <c r="BL3" s="96" t="s">
        <v>110</v>
      </c>
      <c r="BM3" s="96" t="s">
        <v>111</v>
      </c>
      <c r="BN3" s="95"/>
      <c r="BO3" s="96" t="s">
        <v>112</v>
      </c>
      <c r="BP3" s="96" t="s">
        <v>113</v>
      </c>
      <c r="BQ3" s="96" t="s">
        <v>114</v>
      </c>
      <c r="BR3" s="96" t="s">
        <v>115</v>
      </c>
      <c r="BS3" s="96" t="s">
        <v>116</v>
      </c>
      <c r="BT3" s="96" t="s">
        <v>117</v>
      </c>
      <c r="BU3" s="95"/>
      <c r="BV3" s="96" t="s">
        <v>118</v>
      </c>
      <c r="BW3" s="96" t="s">
        <v>119</v>
      </c>
      <c r="BX3" s="96" t="s">
        <v>120</v>
      </c>
      <c r="BY3" s="96" t="s">
        <v>121</v>
      </c>
      <c r="BZ3" s="96" t="s">
        <v>122</v>
      </c>
      <c r="CA3" s="96" t="s">
        <v>123</v>
      </c>
      <c r="CB3" s="95"/>
      <c r="CC3" s="96" t="s">
        <v>124</v>
      </c>
      <c r="CD3" s="96" t="s">
        <v>125</v>
      </c>
      <c r="CE3" s="96" t="s">
        <v>126</v>
      </c>
      <c r="CF3" s="96" t="s">
        <v>127</v>
      </c>
      <c r="CG3" s="96" t="s">
        <v>128</v>
      </c>
      <c r="CH3" s="96" t="s">
        <v>129</v>
      </c>
      <c r="CI3" s="96"/>
      <c r="CJ3" s="96"/>
      <c r="CK3" s="96"/>
      <c r="CL3" s="96" t="s">
        <v>7</v>
      </c>
      <c r="CM3" s="96" t="s">
        <v>8</v>
      </c>
      <c r="CN3" s="96" t="s">
        <v>9</v>
      </c>
      <c r="CO3" s="63">
        <v>4</v>
      </c>
      <c r="CP3" s="63">
        <v>5</v>
      </c>
      <c r="CQ3" s="63">
        <v>6</v>
      </c>
    </row>
    <row r="4" spans="1:95" ht="18">
      <c r="A4" s="68"/>
      <c r="B4" s="88">
        <v>1</v>
      </c>
      <c r="C4" s="70" t="s">
        <v>93</v>
      </c>
      <c r="D4" s="51">
        <v>1</v>
      </c>
      <c r="E4" s="51"/>
      <c r="F4" s="51"/>
      <c r="G4" s="51"/>
      <c r="H4" s="51"/>
      <c r="I4" s="51"/>
      <c r="J4" s="85">
        <f t="shared" si="0"/>
        <v>30</v>
      </c>
      <c r="K4" s="85">
        <f aca="true" t="shared" si="3" ref="K4:K34">Z4</f>
        <v>30</v>
      </c>
      <c r="S4" s="97">
        <f aca="true" t="shared" si="4" ref="S4:X4">IF(CL4&gt;0,CL4,0)</f>
        <v>30</v>
      </c>
      <c r="T4" s="97">
        <f t="shared" si="4"/>
        <v>0</v>
      </c>
      <c r="U4" s="97">
        <f t="shared" si="4"/>
        <v>0</v>
      </c>
      <c r="V4" s="97">
        <f t="shared" si="4"/>
        <v>0</v>
      </c>
      <c r="W4" s="97">
        <f t="shared" si="4"/>
        <v>0</v>
      </c>
      <c r="X4" s="97">
        <f t="shared" si="4"/>
        <v>0</v>
      </c>
      <c r="Y4" s="98">
        <f aca="true" t="shared" si="5" ref="Y4:Y35">SUM(S4:X4)</f>
        <v>30</v>
      </c>
      <c r="Z4" s="99">
        <f aca="true" t="shared" si="6" ref="Z4:Z35">AVERAGE(AB4:AG4)</f>
        <v>30</v>
      </c>
      <c r="AA4" s="104"/>
      <c r="AB4" s="97">
        <f aca="true" t="shared" si="7" ref="AB4:AB35">IF(S4&gt;0,S4," ")</f>
        <v>30</v>
      </c>
      <c r="AC4" s="97" t="str">
        <f aca="true" t="shared" si="8" ref="AC4:AC35">IF(T4&gt;0,T4," ")</f>
        <v> </v>
      </c>
      <c r="AD4" s="97" t="str">
        <f aca="true" t="shared" si="9" ref="AD4:AD35">IF(U4&gt;0,U4," ")</f>
        <v> </v>
      </c>
      <c r="AE4" s="97" t="str">
        <f aca="true" t="shared" si="10" ref="AE4:AE35">IF(V4&gt;0,V4," ")</f>
        <v> </v>
      </c>
      <c r="AF4" s="97" t="str">
        <f aca="true" t="shared" si="11" ref="AF4:AF35">IF(W4&gt;0,W4," ")</f>
        <v> </v>
      </c>
      <c r="AG4" s="97" t="str">
        <f aca="true" t="shared" si="12" ref="AG4:AG35">IF(X4&gt;0,X4," ")</f>
        <v> </v>
      </c>
      <c r="BA4" s="53" t="s">
        <v>69</v>
      </c>
      <c r="BB4" s="65">
        <f>SUM('SA 2019 SRP-Open'!R14-'SA 2019 SRP-Open'!B14)</f>
        <v>-1</v>
      </c>
      <c r="BC4" s="57" t="s">
        <v>61</v>
      </c>
      <c r="BD4" s="55" t="s">
        <v>70</v>
      </c>
      <c r="BE4" s="56" t="s">
        <v>71</v>
      </c>
      <c r="BF4" s="66" t="s">
        <v>72</v>
      </c>
      <c r="BH4" s="63">
        <f aca="true" t="shared" si="13" ref="BH4:BH35">IF(D4=1,30,IF(D4=2,29,IF(D4=3,28,IF(D4=4,27,IF(D4=5,26,IF(D4=6,25,IF(D4=7,24,IF(D4=8,23,0))))))))</f>
        <v>30</v>
      </c>
      <c r="BI4" s="63">
        <f aca="true" t="shared" si="14" ref="BI4:BI35">IF(E4=1,30,IF(E4=2,29,IF(E4=3,28,IF(E4=4,27,IF(E4=5,26,IF(E4=6,25,IF(E4=7,24,IF(E4=8,23,0))))))))</f>
        <v>0</v>
      </c>
      <c r="BJ4" s="63">
        <f aca="true" t="shared" si="15" ref="BJ4:BJ35">IF(F4=1,30,IF(F4=2,29,IF(F4=3,28,IF(F4=4,27,IF(F4=5,26,IF(F4=6,25,IF(F4=7,24,IF(F4=8,23,0))))))))</f>
        <v>0</v>
      </c>
      <c r="BK4" s="63">
        <f aca="true" t="shared" si="16" ref="BK4:BK35">IF(G4=1,30,IF(G4=2,29,IF(G4=3,28,IF(G4=4,27,IF(G4=5,26,IF(G4=6,25,IF(G4=7,24,IF(G4=8,23,0))))))))</f>
        <v>0</v>
      </c>
      <c r="BL4" s="63">
        <f aca="true" t="shared" si="17" ref="BL4:BL35">IF(H4=1,30,IF(H4=2,29,IF(H4=3,28,IF(H4=4,27,IF(H4=5,26,IF(H4=6,25,IF(H4=7,24,IF(H4=8,23,0))))))))</f>
        <v>0</v>
      </c>
      <c r="BM4" s="63">
        <f aca="true" t="shared" si="18" ref="BM4:BM35">IF(I4=1,30,IF(I4=2,29,IF(I4=3,28,IF(I4=4,27,IF(I4=5,26,IF(I4=6,25,IF(I4=7,24,IF(I4=8,23,0))))))))</f>
        <v>0</v>
      </c>
      <c r="BO4" s="63">
        <f aca="true" t="shared" si="19" ref="BO4:BO35">IF(D4=9,22,IF(D4=10,21,IF(D4=11,20,IF(D4=12,19,IF(D4=13,18,IF(D4=14,17,IF(D4=15,16,IF(D4=16,15,0))))))))</f>
        <v>0</v>
      </c>
      <c r="BP4" s="63">
        <f aca="true" t="shared" si="20" ref="BP4:BP35">IF(E4=9,22,IF(E4=10,21,IF(E4=11,20,IF(E4=12,19,IF(E4=13,18,IF(E4=14,17,IF(E4=15,16,IF(E4=16,15,0))))))))</f>
        <v>0</v>
      </c>
      <c r="BQ4" s="63">
        <f aca="true" t="shared" si="21" ref="BQ4:BQ35">IF(F4=9,22,IF(F4=10,21,IF(F4=11,20,IF(F4=12,19,IF(F4=13,18,IF(F4=14,17,IF(F4=15,16,IF(F4=16,15,0))))))))</f>
        <v>0</v>
      </c>
      <c r="BR4" s="63">
        <f aca="true" t="shared" si="22" ref="BR4:BR35">IF(G4=9,22,IF(G4=10,21,IF(G4=11,20,IF(G4=12,19,IF(G4=13,18,IF(G4=14,17,IF(G4=15,16,IF(G4=16,15,0))))))))</f>
        <v>0</v>
      </c>
      <c r="BS4" s="63">
        <f aca="true" t="shared" si="23" ref="BS4:BS35">IF(H4=9,22,IF(H4=10,21,IF(H4=11,20,IF(H4=12,19,IF(H4=13,18,IF(H4=14,17,IF(H4=15,16,IF(H4=16,15,0))))))))</f>
        <v>0</v>
      </c>
      <c r="BT4" s="63">
        <f aca="true" t="shared" si="24" ref="BT4:BT35">IF(I4=9,22,IF(I4=10,21,IF(I4=11,20,IF(I4=12,19,IF(I4=13,18,IF(I4=14,17,IF(I4=15,16,IF(I4=16,15,0))))))))</f>
        <v>0</v>
      </c>
      <c r="BV4" s="63">
        <f aca="true" t="shared" si="25" ref="BV4:BV35">IF(D4=17,14,IF(D4=18,13,IF(D4=19,12,IF(D4=20,11,IF(D4=21,10,IF(D4=22,9,IF(D4=23,8,IF(D4=24,7,0))))))))</f>
        <v>0</v>
      </c>
      <c r="BW4" s="63">
        <f aca="true" t="shared" si="26" ref="BW4:BW35">IF(E4=17,14,IF(E4=18,13,IF(E4=19,12,IF(E4=20,11,IF(E4=21,10,IF(E4=22,9,IF(E4=23,8,IF(E4=24,7,0))))))))</f>
        <v>0</v>
      </c>
      <c r="BX4" s="63">
        <f aca="true" t="shared" si="27" ref="BX4:BX35">IF(F4=17,14,IF(F4=18,13,IF(F4=19,12,IF(F4=20,11,IF(F4=21,10,IF(F4=22,9,IF(F4=23,8,IF(F4=24,7,0))))))))</f>
        <v>0</v>
      </c>
      <c r="BY4" s="63">
        <f aca="true" t="shared" si="28" ref="BY4:BY35">IF(G4=17,14,IF(G4=18,13,IF(G4=19,12,IF(G4=20,11,IF(G4=21,10,IF(G4=22,9,IF(G4=23,8,IF(G4=24,7,0))))))))</f>
        <v>0</v>
      </c>
      <c r="BZ4" s="63">
        <f aca="true" t="shared" si="29" ref="BZ4:BZ35">IF(H4=17,14,IF(H4=18,13,IF(H4=19,12,IF(H4=20,11,IF(H4=21,10,IF(H4=22,9,IF(H4=23,8,IF(H4=24,7,0))))))))</f>
        <v>0</v>
      </c>
      <c r="CA4" s="63">
        <f aca="true" t="shared" si="30" ref="CA4:CA35">IF(I4=17,14,IF(I4=18,13,IF(I4=19,12,IF(I4=20,11,IF(I4=21,10,IF(I4=22,9,IF(I4=23,8,IF(I4=24,7,0))))))))</f>
        <v>0</v>
      </c>
      <c r="CC4" s="63">
        <f aca="true" t="shared" si="31" ref="CC4:CC35">IF(D4=25,6,IF(D4=26,5,IF(D4=27,4,IF(D4=28,3,IF(D4=29,2,IF(D4=30,1,0))))))</f>
        <v>0</v>
      </c>
      <c r="CD4" s="63">
        <f aca="true" t="shared" si="32" ref="CD4:CD35">IF(E4=25,6,IF(E4=26,5,IF(E4=27,4,IF(E4=28,3,IF(E4=29,2,IF(E4=30,1,0))))))</f>
        <v>0</v>
      </c>
      <c r="CE4" s="63">
        <f aca="true" t="shared" si="33" ref="CE4:CE35">IF(F4=25,6,IF(F4=26,5,IF(F4=27,4,IF(F4=28,3,IF(F4=29,2,IF(F4=30,1,0))))))</f>
        <v>0</v>
      </c>
      <c r="CF4" s="63">
        <f aca="true" t="shared" si="34" ref="CF4:CF35">IF(G4=25,6,IF(G4=26,5,IF(G4=27,4,IF(G4=28,3,IF(G4=29,2,IF(G4=30,1,0))))))</f>
        <v>0</v>
      </c>
      <c r="CG4" s="63">
        <f aca="true" t="shared" si="35" ref="CG4:CG35">IF(H4=25,6,IF(H4=26,5,IF(H4=27,4,IF(H4=28,3,IF(H4=29,2,IF(H4=30,1,0))))))</f>
        <v>0</v>
      </c>
      <c r="CH4" s="63">
        <f aca="true" t="shared" si="36" ref="CH4:CH35">IF(I4=25,6,IF(I4=26,5,IF(I4=27,4,IF(I4=28,3,IF(I4=29,2,IF(I4=30,1,0))))))</f>
        <v>0</v>
      </c>
      <c r="CL4" s="63">
        <f aca="true" t="shared" si="37" ref="CL4:CL35">SUM(BH4+BO4+BV4+CC4)</f>
        <v>30</v>
      </c>
      <c r="CM4" s="63">
        <f aca="true" t="shared" si="38" ref="CM4:CM35">SUM(BI4+BP4+BW4+CD4)</f>
        <v>0</v>
      </c>
      <c r="CN4" s="63">
        <f aca="true" t="shared" si="39" ref="CN4:CN35">SUM(BJ4+BQ4+BX4+CE4)</f>
        <v>0</v>
      </c>
      <c r="CO4" s="63">
        <f aca="true" t="shared" si="40" ref="CO4:CO35">SUM(BK4+BR4+BY4+CF4)</f>
        <v>0</v>
      </c>
      <c r="CP4" s="63">
        <f aca="true" t="shared" si="41" ref="CP4:CP35">SUM(BL4+BS4+BZ4+CG4)</f>
        <v>0</v>
      </c>
      <c r="CQ4" s="63">
        <f aca="true" t="shared" si="42" ref="CQ4:CQ35">SUM(BM4+BT4+CA4+CH4)</f>
        <v>0</v>
      </c>
    </row>
    <row r="5" spans="1:95" ht="18">
      <c r="A5" s="68"/>
      <c r="B5" s="88">
        <v>2</v>
      </c>
      <c r="C5" s="4" t="s">
        <v>80</v>
      </c>
      <c r="D5" s="52">
        <v>5</v>
      </c>
      <c r="E5" s="52"/>
      <c r="F5" s="52"/>
      <c r="G5" s="52"/>
      <c r="H5" s="52"/>
      <c r="I5" s="52"/>
      <c r="J5" s="85">
        <f t="shared" si="0"/>
        <v>26</v>
      </c>
      <c r="K5" s="85">
        <f t="shared" si="3"/>
        <v>26</v>
      </c>
      <c r="S5" s="97">
        <f aca="true" t="shared" si="43" ref="S5:S53">IF(CL5&gt;0,CL5,0)</f>
        <v>26</v>
      </c>
      <c r="T5" s="97">
        <f aca="true" t="shared" si="44" ref="T5:T53">IF(CM5&gt;0,CM5,0)</f>
        <v>0</v>
      </c>
      <c r="U5" s="97">
        <f aca="true" t="shared" si="45" ref="U5:U53">IF(CN5&gt;0,CN5,0)</f>
        <v>0</v>
      </c>
      <c r="V5" s="97">
        <f aca="true" t="shared" si="46" ref="V5:V53">IF(CO5&gt;0,CO5,0)</f>
        <v>0</v>
      </c>
      <c r="W5" s="97">
        <f aca="true" t="shared" si="47" ref="W5:W53">IF(CP5&gt;0,CP5,0)</f>
        <v>0</v>
      </c>
      <c r="X5" s="97">
        <f aca="true" t="shared" si="48" ref="X5:X53">IF(CQ5&gt;0,CQ5,0)</f>
        <v>0</v>
      </c>
      <c r="Y5" s="73">
        <f t="shared" si="5"/>
        <v>26</v>
      </c>
      <c r="Z5" s="99">
        <f t="shared" si="6"/>
        <v>26</v>
      </c>
      <c r="AA5" s="104"/>
      <c r="AB5" s="97">
        <f t="shared" si="7"/>
        <v>26</v>
      </c>
      <c r="AC5" s="97" t="str">
        <f t="shared" si="8"/>
        <v> </v>
      </c>
      <c r="AD5" s="97" t="str">
        <f t="shared" si="9"/>
        <v> </v>
      </c>
      <c r="AE5" s="97" t="str">
        <f t="shared" si="10"/>
        <v> </v>
      </c>
      <c r="AF5" s="97" t="str">
        <f t="shared" si="11"/>
        <v> </v>
      </c>
      <c r="AG5" s="97" t="str">
        <f t="shared" si="12"/>
        <v> </v>
      </c>
      <c r="BA5" s="53" t="s">
        <v>69</v>
      </c>
      <c r="BB5" s="65">
        <f>SUM('SA 2019 SRP-Open'!R15-'SA 2019 SRP-Open'!B15)</f>
        <v>-2</v>
      </c>
      <c r="BC5" s="54" t="s">
        <v>61</v>
      </c>
      <c r="BD5" s="55" t="s">
        <v>70</v>
      </c>
      <c r="BE5" s="56" t="s">
        <v>71</v>
      </c>
      <c r="BF5" s="66" t="s">
        <v>72</v>
      </c>
      <c r="BH5" s="63">
        <f t="shared" si="13"/>
        <v>26</v>
      </c>
      <c r="BI5" s="63">
        <f t="shared" si="14"/>
        <v>0</v>
      </c>
      <c r="BJ5" s="63">
        <f t="shared" si="15"/>
        <v>0</v>
      </c>
      <c r="BK5" s="63">
        <f t="shared" si="16"/>
        <v>0</v>
      </c>
      <c r="BL5" s="63">
        <f t="shared" si="17"/>
        <v>0</v>
      </c>
      <c r="BM5" s="63">
        <f t="shared" si="18"/>
        <v>0</v>
      </c>
      <c r="BO5" s="63">
        <f t="shared" si="19"/>
        <v>0</v>
      </c>
      <c r="BP5" s="63">
        <f t="shared" si="20"/>
        <v>0</v>
      </c>
      <c r="BQ5" s="63">
        <f t="shared" si="21"/>
        <v>0</v>
      </c>
      <c r="BR5" s="63">
        <f t="shared" si="22"/>
        <v>0</v>
      </c>
      <c r="BS5" s="63">
        <f t="shared" si="23"/>
        <v>0</v>
      </c>
      <c r="BT5" s="63">
        <f t="shared" si="24"/>
        <v>0</v>
      </c>
      <c r="BV5" s="63">
        <f t="shared" si="25"/>
        <v>0</v>
      </c>
      <c r="BW5" s="63">
        <f t="shared" si="26"/>
        <v>0</v>
      </c>
      <c r="BX5" s="63">
        <f t="shared" si="27"/>
        <v>0</v>
      </c>
      <c r="BY5" s="63">
        <f t="shared" si="28"/>
        <v>0</v>
      </c>
      <c r="BZ5" s="63">
        <f t="shared" si="29"/>
        <v>0</v>
      </c>
      <c r="CA5" s="63">
        <f t="shared" si="30"/>
        <v>0</v>
      </c>
      <c r="CC5" s="63">
        <f t="shared" si="31"/>
        <v>0</v>
      </c>
      <c r="CD5" s="63">
        <f t="shared" si="32"/>
        <v>0</v>
      </c>
      <c r="CE5" s="63">
        <f t="shared" si="33"/>
        <v>0</v>
      </c>
      <c r="CF5" s="63">
        <f t="shared" si="34"/>
        <v>0</v>
      </c>
      <c r="CG5" s="63">
        <f t="shared" si="35"/>
        <v>0</v>
      </c>
      <c r="CH5" s="63">
        <f t="shared" si="36"/>
        <v>0</v>
      </c>
      <c r="CL5" s="63">
        <f t="shared" si="37"/>
        <v>26</v>
      </c>
      <c r="CM5" s="63">
        <f t="shared" si="38"/>
        <v>0</v>
      </c>
      <c r="CN5" s="63">
        <f t="shared" si="39"/>
        <v>0</v>
      </c>
      <c r="CO5" s="63">
        <f t="shared" si="40"/>
        <v>0</v>
      </c>
      <c r="CP5" s="63">
        <f t="shared" si="41"/>
        <v>0</v>
      </c>
      <c r="CQ5" s="63">
        <f t="shared" si="42"/>
        <v>0</v>
      </c>
    </row>
    <row r="6" spans="1:95" ht="18">
      <c r="A6" s="68"/>
      <c r="B6" s="88">
        <v>3</v>
      </c>
      <c r="C6" s="70" t="s">
        <v>83</v>
      </c>
      <c r="D6" s="51">
        <v>12</v>
      </c>
      <c r="E6" s="51"/>
      <c r="F6" s="51"/>
      <c r="G6" s="51"/>
      <c r="H6" s="51"/>
      <c r="I6" s="51"/>
      <c r="J6" s="85">
        <f t="shared" si="0"/>
        <v>19</v>
      </c>
      <c r="K6" s="85">
        <f t="shared" si="3"/>
        <v>19</v>
      </c>
      <c r="S6" s="97">
        <f t="shared" si="43"/>
        <v>19</v>
      </c>
      <c r="T6" s="97">
        <f t="shared" si="44"/>
        <v>0</v>
      </c>
      <c r="U6" s="97">
        <f t="shared" si="45"/>
        <v>0</v>
      </c>
      <c r="V6" s="97">
        <f t="shared" si="46"/>
        <v>0</v>
      </c>
      <c r="W6" s="97">
        <f t="shared" si="47"/>
        <v>0</v>
      </c>
      <c r="X6" s="97">
        <f t="shared" si="48"/>
        <v>0</v>
      </c>
      <c r="Y6" s="73">
        <f t="shared" si="5"/>
        <v>19</v>
      </c>
      <c r="Z6" s="99">
        <f t="shared" si="6"/>
        <v>19</v>
      </c>
      <c r="AA6" s="104"/>
      <c r="AB6" s="97">
        <f t="shared" si="7"/>
        <v>19</v>
      </c>
      <c r="AC6" s="97" t="str">
        <f t="shared" si="8"/>
        <v> </v>
      </c>
      <c r="AD6" s="97" t="str">
        <f t="shared" si="9"/>
        <v> </v>
      </c>
      <c r="AE6" s="97" t="str">
        <f t="shared" si="10"/>
        <v> </v>
      </c>
      <c r="AF6" s="97" t="str">
        <f t="shared" si="11"/>
        <v> </v>
      </c>
      <c r="AG6" s="97" t="str">
        <f t="shared" si="12"/>
        <v> </v>
      </c>
      <c r="BA6" s="53" t="s">
        <v>69</v>
      </c>
      <c r="BB6" s="65">
        <f>SUM('SA 2019 SRP-Open'!R16-'SA 2019 SRP-Open'!B16)</f>
        <v>-3</v>
      </c>
      <c r="BC6" s="54" t="s">
        <v>61</v>
      </c>
      <c r="BD6" s="55" t="s">
        <v>70</v>
      </c>
      <c r="BE6" s="56" t="s">
        <v>71</v>
      </c>
      <c r="BF6" s="66" t="s">
        <v>72</v>
      </c>
      <c r="BH6" s="63">
        <f t="shared" si="13"/>
        <v>0</v>
      </c>
      <c r="BI6" s="63">
        <f t="shared" si="14"/>
        <v>0</v>
      </c>
      <c r="BJ6" s="63">
        <f t="shared" si="15"/>
        <v>0</v>
      </c>
      <c r="BK6" s="63">
        <f t="shared" si="16"/>
        <v>0</v>
      </c>
      <c r="BL6" s="63">
        <f t="shared" si="17"/>
        <v>0</v>
      </c>
      <c r="BM6" s="63">
        <f t="shared" si="18"/>
        <v>0</v>
      </c>
      <c r="BO6" s="63">
        <f t="shared" si="19"/>
        <v>19</v>
      </c>
      <c r="BP6" s="63">
        <f t="shared" si="20"/>
        <v>0</v>
      </c>
      <c r="BQ6" s="63">
        <f t="shared" si="21"/>
        <v>0</v>
      </c>
      <c r="BR6" s="63">
        <f t="shared" si="22"/>
        <v>0</v>
      </c>
      <c r="BS6" s="63">
        <f t="shared" si="23"/>
        <v>0</v>
      </c>
      <c r="BT6" s="63">
        <f t="shared" si="24"/>
        <v>0</v>
      </c>
      <c r="BV6" s="63">
        <f t="shared" si="25"/>
        <v>0</v>
      </c>
      <c r="BW6" s="63">
        <f t="shared" si="26"/>
        <v>0</v>
      </c>
      <c r="BX6" s="63">
        <f t="shared" si="27"/>
        <v>0</v>
      </c>
      <c r="BY6" s="63">
        <f t="shared" si="28"/>
        <v>0</v>
      </c>
      <c r="BZ6" s="63">
        <f t="shared" si="29"/>
        <v>0</v>
      </c>
      <c r="CA6" s="63">
        <f t="shared" si="30"/>
        <v>0</v>
      </c>
      <c r="CC6" s="63">
        <f t="shared" si="31"/>
        <v>0</v>
      </c>
      <c r="CD6" s="63">
        <f t="shared" si="32"/>
        <v>0</v>
      </c>
      <c r="CE6" s="63">
        <f t="shared" si="33"/>
        <v>0</v>
      </c>
      <c r="CF6" s="63">
        <f t="shared" si="34"/>
        <v>0</v>
      </c>
      <c r="CG6" s="63">
        <f t="shared" si="35"/>
        <v>0</v>
      </c>
      <c r="CH6" s="63">
        <f t="shared" si="36"/>
        <v>0</v>
      </c>
      <c r="CL6" s="63">
        <f t="shared" si="37"/>
        <v>19</v>
      </c>
      <c r="CM6" s="63">
        <f t="shared" si="38"/>
        <v>0</v>
      </c>
      <c r="CN6" s="63">
        <f t="shared" si="39"/>
        <v>0</v>
      </c>
      <c r="CO6" s="63">
        <f t="shared" si="40"/>
        <v>0</v>
      </c>
      <c r="CP6" s="63">
        <f t="shared" si="41"/>
        <v>0</v>
      </c>
      <c r="CQ6" s="63">
        <f t="shared" si="42"/>
        <v>0</v>
      </c>
    </row>
    <row r="7" spans="1:95" ht="18">
      <c r="A7" s="68"/>
      <c r="B7" s="88">
        <v>4</v>
      </c>
      <c r="C7" s="4" t="s">
        <v>74</v>
      </c>
      <c r="D7" s="52">
        <v>4</v>
      </c>
      <c r="E7" s="52"/>
      <c r="F7" s="52"/>
      <c r="G7" s="52"/>
      <c r="H7" s="52"/>
      <c r="I7" s="52"/>
      <c r="J7" s="85">
        <f t="shared" si="0"/>
        <v>27</v>
      </c>
      <c r="K7" s="85">
        <f t="shared" si="3"/>
        <v>27</v>
      </c>
      <c r="S7" s="97">
        <f t="shared" si="43"/>
        <v>27</v>
      </c>
      <c r="T7" s="97">
        <f t="shared" si="44"/>
        <v>0</v>
      </c>
      <c r="U7" s="97">
        <f t="shared" si="45"/>
        <v>0</v>
      </c>
      <c r="V7" s="97">
        <f t="shared" si="46"/>
        <v>0</v>
      </c>
      <c r="W7" s="97">
        <f t="shared" si="47"/>
        <v>0</v>
      </c>
      <c r="X7" s="97">
        <f t="shared" si="48"/>
        <v>0</v>
      </c>
      <c r="Y7" s="73">
        <f t="shared" si="5"/>
        <v>27</v>
      </c>
      <c r="Z7" s="99">
        <f t="shared" si="6"/>
        <v>27</v>
      </c>
      <c r="AA7" s="104"/>
      <c r="AB7" s="97">
        <f t="shared" si="7"/>
        <v>27</v>
      </c>
      <c r="AC7" s="97" t="str">
        <f t="shared" si="8"/>
        <v> </v>
      </c>
      <c r="AD7" s="97" t="str">
        <f t="shared" si="9"/>
        <v> </v>
      </c>
      <c r="AE7" s="97" t="str">
        <f t="shared" si="10"/>
        <v> </v>
      </c>
      <c r="AF7" s="97" t="str">
        <f t="shared" si="11"/>
        <v> </v>
      </c>
      <c r="AG7" s="97" t="str">
        <f t="shared" si="12"/>
        <v> </v>
      </c>
      <c r="BA7" s="53" t="s">
        <v>69</v>
      </c>
      <c r="BB7" s="65">
        <f>SUM('SA 2019 SRP-Open'!R17-'SA 2019 SRP-Open'!B17)</f>
        <v>-4</v>
      </c>
      <c r="BC7" s="54" t="s">
        <v>61</v>
      </c>
      <c r="BD7" s="55" t="s">
        <v>70</v>
      </c>
      <c r="BE7" s="56" t="s">
        <v>71</v>
      </c>
      <c r="BF7" s="66" t="s">
        <v>72</v>
      </c>
      <c r="BH7" s="63">
        <f t="shared" si="13"/>
        <v>27</v>
      </c>
      <c r="BI7" s="63">
        <f t="shared" si="14"/>
        <v>0</v>
      </c>
      <c r="BJ7" s="63">
        <f t="shared" si="15"/>
        <v>0</v>
      </c>
      <c r="BK7" s="63">
        <f t="shared" si="16"/>
        <v>0</v>
      </c>
      <c r="BL7" s="63">
        <f t="shared" si="17"/>
        <v>0</v>
      </c>
      <c r="BM7" s="63">
        <f t="shared" si="18"/>
        <v>0</v>
      </c>
      <c r="BO7" s="63">
        <f t="shared" si="19"/>
        <v>0</v>
      </c>
      <c r="BP7" s="63">
        <f t="shared" si="20"/>
        <v>0</v>
      </c>
      <c r="BQ7" s="63">
        <f t="shared" si="21"/>
        <v>0</v>
      </c>
      <c r="BR7" s="63">
        <f t="shared" si="22"/>
        <v>0</v>
      </c>
      <c r="BS7" s="63">
        <f t="shared" si="23"/>
        <v>0</v>
      </c>
      <c r="BT7" s="63">
        <f t="shared" si="24"/>
        <v>0</v>
      </c>
      <c r="BV7" s="63">
        <f t="shared" si="25"/>
        <v>0</v>
      </c>
      <c r="BW7" s="63">
        <f t="shared" si="26"/>
        <v>0</v>
      </c>
      <c r="BX7" s="63">
        <f t="shared" si="27"/>
        <v>0</v>
      </c>
      <c r="BY7" s="63">
        <f t="shared" si="28"/>
        <v>0</v>
      </c>
      <c r="BZ7" s="63">
        <f t="shared" si="29"/>
        <v>0</v>
      </c>
      <c r="CA7" s="63">
        <f t="shared" si="30"/>
        <v>0</v>
      </c>
      <c r="CC7" s="63">
        <f t="shared" si="31"/>
        <v>0</v>
      </c>
      <c r="CD7" s="63">
        <f t="shared" si="32"/>
        <v>0</v>
      </c>
      <c r="CE7" s="63">
        <f t="shared" si="33"/>
        <v>0</v>
      </c>
      <c r="CF7" s="63">
        <f t="shared" si="34"/>
        <v>0</v>
      </c>
      <c r="CG7" s="63">
        <f t="shared" si="35"/>
        <v>0</v>
      </c>
      <c r="CH7" s="63">
        <f t="shared" si="36"/>
        <v>0</v>
      </c>
      <c r="CL7" s="63">
        <f t="shared" si="37"/>
        <v>27</v>
      </c>
      <c r="CM7" s="63">
        <f t="shared" si="38"/>
        <v>0</v>
      </c>
      <c r="CN7" s="63">
        <f t="shared" si="39"/>
        <v>0</v>
      </c>
      <c r="CO7" s="63">
        <f t="shared" si="40"/>
        <v>0</v>
      </c>
      <c r="CP7" s="63">
        <f t="shared" si="41"/>
        <v>0</v>
      </c>
      <c r="CQ7" s="63">
        <f t="shared" si="42"/>
        <v>0</v>
      </c>
    </row>
    <row r="8" spans="1:95" ht="18">
      <c r="A8" s="68"/>
      <c r="B8" s="88">
        <v>5</v>
      </c>
      <c r="C8" s="70" t="s">
        <v>76</v>
      </c>
      <c r="D8" s="51">
        <v>3</v>
      </c>
      <c r="E8" s="51"/>
      <c r="F8" s="51"/>
      <c r="G8" s="51"/>
      <c r="H8" s="51"/>
      <c r="I8" s="51"/>
      <c r="J8" s="85">
        <f t="shared" si="0"/>
        <v>28</v>
      </c>
      <c r="K8" s="85">
        <f t="shared" si="3"/>
        <v>28</v>
      </c>
      <c r="S8" s="97">
        <f t="shared" si="43"/>
        <v>28</v>
      </c>
      <c r="T8" s="97">
        <f t="shared" si="44"/>
        <v>0</v>
      </c>
      <c r="U8" s="97">
        <f t="shared" si="45"/>
        <v>0</v>
      </c>
      <c r="V8" s="97">
        <f t="shared" si="46"/>
        <v>0</v>
      </c>
      <c r="W8" s="97">
        <f t="shared" si="47"/>
        <v>0</v>
      </c>
      <c r="X8" s="97">
        <f t="shared" si="48"/>
        <v>0</v>
      </c>
      <c r="Y8" s="73">
        <f t="shared" si="5"/>
        <v>28</v>
      </c>
      <c r="Z8" s="99">
        <f t="shared" si="6"/>
        <v>28</v>
      </c>
      <c r="AA8" s="104"/>
      <c r="AB8" s="97">
        <f t="shared" si="7"/>
        <v>28</v>
      </c>
      <c r="AC8" s="97" t="str">
        <f t="shared" si="8"/>
        <v> </v>
      </c>
      <c r="AD8" s="97" t="str">
        <f t="shared" si="9"/>
        <v> </v>
      </c>
      <c r="AE8" s="97" t="str">
        <f t="shared" si="10"/>
        <v> </v>
      </c>
      <c r="AF8" s="97" t="str">
        <f t="shared" si="11"/>
        <v> </v>
      </c>
      <c r="AG8" s="97" t="str">
        <f t="shared" si="12"/>
        <v> </v>
      </c>
      <c r="BA8" s="53" t="s">
        <v>69</v>
      </c>
      <c r="BB8" s="65">
        <f>SUM('SA 2019 SRP-Open'!R18-'SA 2019 SRP-Open'!B18)</f>
        <v>-5</v>
      </c>
      <c r="BC8" s="54" t="s">
        <v>61</v>
      </c>
      <c r="BD8" s="55" t="s">
        <v>70</v>
      </c>
      <c r="BE8" s="56" t="s">
        <v>71</v>
      </c>
      <c r="BF8" s="66" t="s">
        <v>72</v>
      </c>
      <c r="BH8" s="63">
        <f t="shared" si="13"/>
        <v>28</v>
      </c>
      <c r="BI8" s="63">
        <f t="shared" si="14"/>
        <v>0</v>
      </c>
      <c r="BJ8" s="63">
        <f t="shared" si="15"/>
        <v>0</v>
      </c>
      <c r="BK8" s="63">
        <f t="shared" si="16"/>
        <v>0</v>
      </c>
      <c r="BL8" s="63">
        <f t="shared" si="17"/>
        <v>0</v>
      </c>
      <c r="BM8" s="63">
        <f t="shared" si="18"/>
        <v>0</v>
      </c>
      <c r="BO8" s="63">
        <f t="shared" si="19"/>
        <v>0</v>
      </c>
      <c r="BP8" s="63">
        <f t="shared" si="20"/>
        <v>0</v>
      </c>
      <c r="BQ8" s="63">
        <f t="shared" si="21"/>
        <v>0</v>
      </c>
      <c r="BR8" s="63">
        <f t="shared" si="22"/>
        <v>0</v>
      </c>
      <c r="BS8" s="63">
        <f t="shared" si="23"/>
        <v>0</v>
      </c>
      <c r="BT8" s="63">
        <f t="shared" si="24"/>
        <v>0</v>
      </c>
      <c r="BV8" s="63">
        <f t="shared" si="25"/>
        <v>0</v>
      </c>
      <c r="BW8" s="63">
        <f t="shared" si="26"/>
        <v>0</v>
      </c>
      <c r="BX8" s="63">
        <f t="shared" si="27"/>
        <v>0</v>
      </c>
      <c r="BY8" s="63">
        <f t="shared" si="28"/>
        <v>0</v>
      </c>
      <c r="BZ8" s="63">
        <f t="shared" si="29"/>
        <v>0</v>
      </c>
      <c r="CA8" s="63">
        <f t="shared" si="30"/>
        <v>0</v>
      </c>
      <c r="CC8" s="63">
        <f t="shared" si="31"/>
        <v>0</v>
      </c>
      <c r="CD8" s="63">
        <f t="shared" si="32"/>
        <v>0</v>
      </c>
      <c r="CE8" s="63">
        <f t="shared" si="33"/>
        <v>0</v>
      </c>
      <c r="CF8" s="63">
        <f t="shared" si="34"/>
        <v>0</v>
      </c>
      <c r="CG8" s="63">
        <f t="shared" si="35"/>
        <v>0</v>
      </c>
      <c r="CH8" s="63">
        <f t="shared" si="36"/>
        <v>0</v>
      </c>
      <c r="CL8" s="63">
        <f t="shared" si="37"/>
        <v>28</v>
      </c>
      <c r="CM8" s="63">
        <f t="shared" si="38"/>
        <v>0</v>
      </c>
      <c r="CN8" s="63">
        <f t="shared" si="39"/>
        <v>0</v>
      </c>
      <c r="CO8" s="63">
        <f t="shared" si="40"/>
        <v>0</v>
      </c>
      <c r="CP8" s="63">
        <f t="shared" si="41"/>
        <v>0</v>
      </c>
      <c r="CQ8" s="63">
        <f t="shared" si="42"/>
        <v>0</v>
      </c>
    </row>
    <row r="9" spans="1:95" ht="18">
      <c r="A9" s="68"/>
      <c r="B9" s="88">
        <v>6</v>
      </c>
      <c r="C9" s="4" t="s">
        <v>144</v>
      </c>
      <c r="D9" s="52">
        <v>2</v>
      </c>
      <c r="E9" s="52"/>
      <c r="F9" s="52"/>
      <c r="G9" s="52"/>
      <c r="H9" s="52"/>
      <c r="I9" s="52"/>
      <c r="J9" s="85">
        <f t="shared" si="0"/>
        <v>29</v>
      </c>
      <c r="K9" s="85">
        <f t="shared" si="3"/>
        <v>29</v>
      </c>
      <c r="S9" s="97">
        <f t="shared" si="43"/>
        <v>29</v>
      </c>
      <c r="T9" s="97">
        <f t="shared" si="44"/>
        <v>0</v>
      </c>
      <c r="U9" s="97">
        <f t="shared" si="45"/>
        <v>0</v>
      </c>
      <c r="V9" s="97">
        <f t="shared" si="46"/>
        <v>0</v>
      </c>
      <c r="W9" s="97">
        <f t="shared" si="47"/>
        <v>0</v>
      </c>
      <c r="X9" s="97">
        <f t="shared" si="48"/>
        <v>0</v>
      </c>
      <c r="Y9" s="73">
        <f t="shared" si="5"/>
        <v>29</v>
      </c>
      <c r="Z9" s="99">
        <f t="shared" si="6"/>
        <v>29</v>
      </c>
      <c r="AA9" s="104"/>
      <c r="AB9" s="97">
        <f t="shared" si="7"/>
        <v>29</v>
      </c>
      <c r="AC9" s="97" t="str">
        <f t="shared" si="8"/>
        <v> </v>
      </c>
      <c r="AD9" s="97" t="str">
        <f t="shared" si="9"/>
        <v> </v>
      </c>
      <c r="AE9" s="97" t="str">
        <f t="shared" si="10"/>
        <v> </v>
      </c>
      <c r="AF9" s="97" t="str">
        <f t="shared" si="11"/>
        <v> </v>
      </c>
      <c r="AG9" s="97" t="str">
        <f t="shared" si="12"/>
        <v> </v>
      </c>
      <c r="BA9" s="53" t="s">
        <v>69</v>
      </c>
      <c r="BB9" s="65">
        <f>SUM('SA 2019 SRP-Open'!R19-'SA 2019 SRP-Open'!B19)</f>
        <v>-6</v>
      </c>
      <c r="BC9" s="54" t="s">
        <v>61</v>
      </c>
      <c r="BD9" s="55" t="s">
        <v>70</v>
      </c>
      <c r="BE9" s="56" t="s">
        <v>71</v>
      </c>
      <c r="BF9" s="66" t="s">
        <v>72</v>
      </c>
      <c r="BH9" s="63">
        <f t="shared" si="13"/>
        <v>29</v>
      </c>
      <c r="BI9" s="63">
        <f t="shared" si="14"/>
        <v>0</v>
      </c>
      <c r="BJ9" s="63">
        <f t="shared" si="15"/>
        <v>0</v>
      </c>
      <c r="BK9" s="63">
        <f t="shared" si="16"/>
        <v>0</v>
      </c>
      <c r="BL9" s="63">
        <f t="shared" si="17"/>
        <v>0</v>
      </c>
      <c r="BM9" s="63">
        <f t="shared" si="18"/>
        <v>0</v>
      </c>
      <c r="BO9" s="63">
        <f t="shared" si="19"/>
        <v>0</v>
      </c>
      <c r="BP9" s="63">
        <f t="shared" si="20"/>
        <v>0</v>
      </c>
      <c r="BQ9" s="63">
        <f t="shared" si="21"/>
        <v>0</v>
      </c>
      <c r="BR9" s="63">
        <f t="shared" si="22"/>
        <v>0</v>
      </c>
      <c r="BS9" s="63">
        <f t="shared" si="23"/>
        <v>0</v>
      </c>
      <c r="BT9" s="63">
        <f t="shared" si="24"/>
        <v>0</v>
      </c>
      <c r="BV9" s="63">
        <f t="shared" si="25"/>
        <v>0</v>
      </c>
      <c r="BW9" s="63">
        <f t="shared" si="26"/>
        <v>0</v>
      </c>
      <c r="BX9" s="63">
        <f t="shared" si="27"/>
        <v>0</v>
      </c>
      <c r="BY9" s="63">
        <f t="shared" si="28"/>
        <v>0</v>
      </c>
      <c r="BZ9" s="63">
        <f t="shared" si="29"/>
        <v>0</v>
      </c>
      <c r="CA9" s="63">
        <f t="shared" si="30"/>
        <v>0</v>
      </c>
      <c r="CC9" s="63">
        <f t="shared" si="31"/>
        <v>0</v>
      </c>
      <c r="CD9" s="63">
        <f t="shared" si="32"/>
        <v>0</v>
      </c>
      <c r="CE9" s="63">
        <f t="shared" si="33"/>
        <v>0</v>
      </c>
      <c r="CF9" s="63">
        <f t="shared" si="34"/>
        <v>0</v>
      </c>
      <c r="CG9" s="63">
        <f t="shared" si="35"/>
        <v>0</v>
      </c>
      <c r="CH9" s="63">
        <f t="shared" si="36"/>
        <v>0</v>
      </c>
      <c r="CL9" s="63">
        <f t="shared" si="37"/>
        <v>29</v>
      </c>
      <c r="CM9" s="63">
        <f t="shared" si="38"/>
        <v>0</v>
      </c>
      <c r="CN9" s="63">
        <f t="shared" si="39"/>
        <v>0</v>
      </c>
      <c r="CO9" s="63">
        <f t="shared" si="40"/>
        <v>0</v>
      </c>
      <c r="CP9" s="63">
        <f t="shared" si="41"/>
        <v>0</v>
      </c>
      <c r="CQ9" s="63">
        <f t="shared" si="42"/>
        <v>0</v>
      </c>
    </row>
    <row r="10" spans="1:95" ht="18">
      <c r="A10" s="68"/>
      <c r="B10" s="88">
        <v>7</v>
      </c>
      <c r="C10" s="70" t="s">
        <v>147</v>
      </c>
      <c r="D10" s="51">
        <v>10</v>
      </c>
      <c r="E10" s="51"/>
      <c r="F10" s="51"/>
      <c r="G10" s="51"/>
      <c r="H10" s="51"/>
      <c r="I10" s="51"/>
      <c r="J10" s="85">
        <f t="shared" si="0"/>
        <v>21</v>
      </c>
      <c r="K10" s="85">
        <f t="shared" si="3"/>
        <v>21</v>
      </c>
      <c r="S10" s="97">
        <f t="shared" si="43"/>
        <v>21</v>
      </c>
      <c r="T10" s="97">
        <f t="shared" si="44"/>
        <v>0</v>
      </c>
      <c r="U10" s="97">
        <f t="shared" si="45"/>
        <v>0</v>
      </c>
      <c r="V10" s="97">
        <f t="shared" si="46"/>
        <v>0</v>
      </c>
      <c r="W10" s="97">
        <f t="shared" si="47"/>
        <v>0</v>
      </c>
      <c r="X10" s="97">
        <f t="shared" si="48"/>
        <v>0</v>
      </c>
      <c r="Y10" s="73">
        <f t="shared" si="5"/>
        <v>21</v>
      </c>
      <c r="Z10" s="99">
        <f t="shared" si="6"/>
        <v>21</v>
      </c>
      <c r="AA10" s="104"/>
      <c r="AB10" s="97">
        <f t="shared" si="7"/>
        <v>21</v>
      </c>
      <c r="AC10" s="97" t="str">
        <f t="shared" si="8"/>
        <v> </v>
      </c>
      <c r="AD10" s="97" t="str">
        <f t="shared" si="9"/>
        <v> </v>
      </c>
      <c r="AE10" s="97" t="str">
        <f t="shared" si="10"/>
        <v> </v>
      </c>
      <c r="AF10" s="97" t="str">
        <f t="shared" si="11"/>
        <v> </v>
      </c>
      <c r="AG10" s="97" t="str">
        <f t="shared" si="12"/>
        <v> </v>
      </c>
      <c r="BA10" s="53" t="s">
        <v>69</v>
      </c>
      <c r="BB10" s="65">
        <f>SUM('SA 2019 SRP-Open'!R20-'SA 2019 SRP-Open'!B20)</f>
        <v>-7</v>
      </c>
      <c r="BC10" s="54" t="s">
        <v>61</v>
      </c>
      <c r="BD10" s="55" t="s">
        <v>70</v>
      </c>
      <c r="BE10" s="56" t="s">
        <v>71</v>
      </c>
      <c r="BF10" s="66" t="s">
        <v>72</v>
      </c>
      <c r="BH10" s="63">
        <f t="shared" si="13"/>
        <v>0</v>
      </c>
      <c r="BI10" s="63">
        <f t="shared" si="14"/>
        <v>0</v>
      </c>
      <c r="BJ10" s="63">
        <f t="shared" si="15"/>
        <v>0</v>
      </c>
      <c r="BK10" s="63">
        <f t="shared" si="16"/>
        <v>0</v>
      </c>
      <c r="BL10" s="63">
        <f t="shared" si="17"/>
        <v>0</v>
      </c>
      <c r="BM10" s="63">
        <f t="shared" si="18"/>
        <v>0</v>
      </c>
      <c r="BO10" s="63">
        <f t="shared" si="19"/>
        <v>21</v>
      </c>
      <c r="BP10" s="63">
        <f t="shared" si="20"/>
        <v>0</v>
      </c>
      <c r="BQ10" s="63">
        <f t="shared" si="21"/>
        <v>0</v>
      </c>
      <c r="BR10" s="63">
        <f t="shared" si="22"/>
        <v>0</v>
      </c>
      <c r="BS10" s="63">
        <f t="shared" si="23"/>
        <v>0</v>
      </c>
      <c r="BT10" s="63">
        <f t="shared" si="24"/>
        <v>0</v>
      </c>
      <c r="BV10" s="63">
        <f t="shared" si="25"/>
        <v>0</v>
      </c>
      <c r="BW10" s="63">
        <f t="shared" si="26"/>
        <v>0</v>
      </c>
      <c r="BX10" s="63">
        <f t="shared" si="27"/>
        <v>0</v>
      </c>
      <c r="BY10" s="63">
        <f t="shared" si="28"/>
        <v>0</v>
      </c>
      <c r="BZ10" s="63">
        <f t="shared" si="29"/>
        <v>0</v>
      </c>
      <c r="CA10" s="63">
        <f t="shared" si="30"/>
        <v>0</v>
      </c>
      <c r="CC10" s="63">
        <f t="shared" si="31"/>
        <v>0</v>
      </c>
      <c r="CD10" s="63">
        <f t="shared" si="32"/>
        <v>0</v>
      </c>
      <c r="CE10" s="63">
        <f t="shared" si="33"/>
        <v>0</v>
      </c>
      <c r="CF10" s="63">
        <f t="shared" si="34"/>
        <v>0</v>
      </c>
      <c r="CG10" s="63">
        <f t="shared" si="35"/>
        <v>0</v>
      </c>
      <c r="CH10" s="63">
        <f t="shared" si="36"/>
        <v>0</v>
      </c>
      <c r="CL10" s="63">
        <f t="shared" si="37"/>
        <v>21</v>
      </c>
      <c r="CM10" s="63">
        <f t="shared" si="38"/>
        <v>0</v>
      </c>
      <c r="CN10" s="63">
        <f t="shared" si="39"/>
        <v>0</v>
      </c>
      <c r="CO10" s="63">
        <f t="shared" si="40"/>
        <v>0</v>
      </c>
      <c r="CP10" s="63">
        <f t="shared" si="41"/>
        <v>0</v>
      </c>
      <c r="CQ10" s="63">
        <f t="shared" si="42"/>
        <v>0</v>
      </c>
    </row>
    <row r="11" spans="1:95" ht="18">
      <c r="A11" s="68"/>
      <c r="B11" s="88">
        <v>8</v>
      </c>
      <c r="C11" s="4" t="s">
        <v>79</v>
      </c>
      <c r="D11" s="52">
        <v>7</v>
      </c>
      <c r="E11" s="52"/>
      <c r="F11" s="52"/>
      <c r="G11" s="52"/>
      <c r="H11" s="52"/>
      <c r="I11" s="52"/>
      <c r="J11" s="85">
        <f t="shared" si="0"/>
        <v>24</v>
      </c>
      <c r="K11" s="85">
        <f t="shared" si="3"/>
        <v>24</v>
      </c>
      <c r="S11" s="97">
        <f t="shared" si="43"/>
        <v>24</v>
      </c>
      <c r="T11" s="97">
        <f t="shared" si="44"/>
        <v>0</v>
      </c>
      <c r="U11" s="97">
        <f t="shared" si="45"/>
        <v>0</v>
      </c>
      <c r="V11" s="97">
        <f t="shared" si="46"/>
        <v>0</v>
      </c>
      <c r="W11" s="97">
        <f t="shared" si="47"/>
        <v>0</v>
      </c>
      <c r="X11" s="97">
        <f t="shared" si="48"/>
        <v>0</v>
      </c>
      <c r="Y11" s="73">
        <f t="shared" si="5"/>
        <v>24</v>
      </c>
      <c r="Z11" s="99">
        <f t="shared" si="6"/>
        <v>24</v>
      </c>
      <c r="AA11" s="104"/>
      <c r="AB11" s="97">
        <f t="shared" si="7"/>
        <v>24</v>
      </c>
      <c r="AC11" s="97" t="str">
        <f t="shared" si="8"/>
        <v> </v>
      </c>
      <c r="AD11" s="97" t="str">
        <f t="shared" si="9"/>
        <v> </v>
      </c>
      <c r="AE11" s="97" t="str">
        <f t="shared" si="10"/>
        <v> </v>
      </c>
      <c r="AF11" s="97" t="str">
        <f t="shared" si="11"/>
        <v> </v>
      </c>
      <c r="AG11" s="97" t="str">
        <f t="shared" si="12"/>
        <v> </v>
      </c>
      <c r="BA11" s="53" t="s">
        <v>69</v>
      </c>
      <c r="BB11" s="65">
        <f>SUM('SA 2019 SRP-Open'!R21-'SA 2019 SRP-Open'!B21)</f>
        <v>-8</v>
      </c>
      <c r="BC11" s="54" t="s">
        <v>61</v>
      </c>
      <c r="BD11" s="55" t="s">
        <v>70</v>
      </c>
      <c r="BE11" s="56" t="s">
        <v>71</v>
      </c>
      <c r="BF11" s="66" t="s">
        <v>72</v>
      </c>
      <c r="BH11" s="63">
        <f t="shared" si="13"/>
        <v>24</v>
      </c>
      <c r="BI11" s="63">
        <f t="shared" si="14"/>
        <v>0</v>
      </c>
      <c r="BJ11" s="63">
        <f t="shared" si="15"/>
        <v>0</v>
      </c>
      <c r="BK11" s="63">
        <f t="shared" si="16"/>
        <v>0</v>
      </c>
      <c r="BL11" s="63">
        <f t="shared" si="17"/>
        <v>0</v>
      </c>
      <c r="BM11" s="63">
        <f t="shared" si="18"/>
        <v>0</v>
      </c>
      <c r="BO11" s="63">
        <f t="shared" si="19"/>
        <v>0</v>
      </c>
      <c r="BP11" s="63">
        <f t="shared" si="20"/>
        <v>0</v>
      </c>
      <c r="BQ11" s="63">
        <f t="shared" si="21"/>
        <v>0</v>
      </c>
      <c r="BR11" s="63">
        <f t="shared" si="22"/>
        <v>0</v>
      </c>
      <c r="BS11" s="63">
        <f t="shared" si="23"/>
        <v>0</v>
      </c>
      <c r="BT11" s="63">
        <f t="shared" si="24"/>
        <v>0</v>
      </c>
      <c r="BV11" s="63">
        <f t="shared" si="25"/>
        <v>0</v>
      </c>
      <c r="BW11" s="63">
        <f t="shared" si="26"/>
        <v>0</v>
      </c>
      <c r="BX11" s="63">
        <f t="shared" si="27"/>
        <v>0</v>
      </c>
      <c r="BY11" s="63">
        <f t="shared" si="28"/>
        <v>0</v>
      </c>
      <c r="BZ11" s="63">
        <f t="shared" si="29"/>
        <v>0</v>
      </c>
      <c r="CA11" s="63">
        <f t="shared" si="30"/>
        <v>0</v>
      </c>
      <c r="CC11" s="63">
        <f t="shared" si="31"/>
        <v>0</v>
      </c>
      <c r="CD11" s="63">
        <f t="shared" si="32"/>
        <v>0</v>
      </c>
      <c r="CE11" s="63">
        <f t="shared" si="33"/>
        <v>0</v>
      </c>
      <c r="CF11" s="63">
        <f t="shared" si="34"/>
        <v>0</v>
      </c>
      <c r="CG11" s="63">
        <f t="shared" si="35"/>
        <v>0</v>
      </c>
      <c r="CH11" s="63">
        <f t="shared" si="36"/>
        <v>0</v>
      </c>
      <c r="CL11" s="63">
        <f t="shared" si="37"/>
        <v>24</v>
      </c>
      <c r="CM11" s="63">
        <f t="shared" si="38"/>
        <v>0</v>
      </c>
      <c r="CN11" s="63">
        <f t="shared" si="39"/>
        <v>0</v>
      </c>
      <c r="CO11" s="63">
        <f t="shared" si="40"/>
        <v>0</v>
      </c>
      <c r="CP11" s="63">
        <f t="shared" si="41"/>
        <v>0</v>
      </c>
      <c r="CQ11" s="63">
        <f t="shared" si="42"/>
        <v>0</v>
      </c>
    </row>
    <row r="12" spans="1:95" ht="18">
      <c r="A12" s="68"/>
      <c r="B12" s="88">
        <v>9</v>
      </c>
      <c r="C12" s="70" t="s">
        <v>146</v>
      </c>
      <c r="D12" s="51">
        <v>9</v>
      </c>
      <c r="E12" s="51"/>
      <c r="F12" s="51"/>
      <c r="G12" s="51"/>
      <c r="H12" s="51"/>
      <c r="I12" s="51"/>
      <c r="J12" s="85">
        <f t="shared" si="0"/>
        <v>22</v>
      </c>
      <c r="K12" s="85">
        <f t="shared" si="3"/>
        <v>22</v>
      </c>
      <c r="S12" s="97">
        <f t="shared" si="43"/>
        <v>22</v>
      </c>
      <c r="T12" s="97">
        <f t="shared" si="44"/>
        <v>0</v>
      </c>
      <c r="U12" s="97">
        <f t="shared" si="45"/>
        <v>0</v>
      </c>
      <c r="V12" s="97">
        <f t="shared" si="46"/>
        <v>0</v>
      </c>
      <c r="W12" s="97">
        <f t="shared" si="47"/>
        <v>0</v>
      </c>
      <c r="X12" s="97">
        <f t="shared" si="48"/>
        <v>0</v>
      </c>
      <c r="Y12" s="73">
        <f t="shared" si="5"/>
        <v>22</v>
      </c>
      <c r="Z12" s="99">
        <f t="shared" si="6"/>
        <v>22</v>
      </c>
      <c r="AA12" s="104"/>
      <c r="AB12" s="97">
        <f t="shared" si="7"/>
        <v>22</v>
      </c>
      <c r="AC12" s="97" t="str">
        <f t="shared" si="8"/>
        <v> </v>
      </c>
      <c r="AD12" s="97" t="str">
        <f t="shared" si="9"/>
        <v> </v>
      </c>
      <c r="AE12" s="97" t="str">
        <f t="shared" si="10"/>
        <v> </v>
      </c>
      <c r="AF12" s="97" t="str">
        <f t="shared" si="11"/>
        <v> </v>
      </c>
      <c r="AG12" s="97" t="str">
        <f t="shared" si="12"/>
        <v> </v>
      </c>
      <c r="BA12" s="53" t="s">
        <v>69</v>
      </c>
      <c r="BB12" s="65">
        <f>SUM('SA 2019 SRP-Open'!R22-'SA 2019 SRP-Open'!B22)</f>
        <v>-9</v>
      </c>
      <c r="BC12" s="54" t="s">
        <v>61</v>
      </c>
      <c r="BD12" s="55" t="s">
        <v>70</v>
      </c>
      <c r="BE12" s="56" t="s">
        <v>71</v>
      </c>
      <c r="BF12" s="66" t="s">
        <v>72</v>
      </c>
      <c r="BH12" s="63">
        <f t="shared" si="13"/>
        <v>0</v>
      </c>
      <c r="BI12" s="63">
        <f t="shared" si="14"/>
        <v>0</v>
      </c>
      <c r="BJ12" s="63">
        <f t="shared" si="15"/>
        <v>0</v>
      </c>
      <c r="BK12" s="63">
        <f t="shared" si="16"/>
        <v>0</v>
      </c>
      <c r="BL12" s="63">
        <f t="shared" si="17"/>
        <v>0</v>
      </c>
      <c r="BM12" s="63">
        <f t="shared" si="18"/>
        <v>0</v>
      </c>
      <c r="BO12" s="63">
        <f t="shared" si="19"/>
        <v>22</v>
      </c>
      <c r="BP12" s="63">
        <f t="shared" si="20"/>
        <v>0</v>
      </c>
      <c r="BQ12" s="63">
        <f t="shared" si="21"/>
        <v>0</v>
      </c>
      <c r="BR12" s="63">
        <f t="shared" si="22"/>
        <v>0</v>
      </c>
      <c r="BS12" s="63">
        <f t="shared" si="23"/>
        <v>0</v>
      </c>
      <c r="BT12" s="63">
        <f t="shared" si="24"/>
        <v>0</v>
      </c>
      <c r="BV12" s="63">
        <f t="shared" si="25"/>
        <v>0</v>
      </c>
      <c r="BW12" s="63">
        <f t="shared" si="26"/>
        <v>0</v>
      </c>
      <c r="BX12" s="63">
        <f t="shared" si="27"/>
        <v>0</v>
      </c>
      <c r="BY12" s="63">
        <f t="shared" si="28"/>
        <v>0</v>
      </c>
      <c r="BZ12" s="63">
        <f t="shared" si="29"/>
        <v>0</v>
      </c>
      <c r="CA12" s="63">
        <f t="shared" si="30"/>
        <v>0</v>
      </c>
      <c r="CC12" s="63">
        <f t="shared" si="31"/>
        <v>0</v>
      </c>
      <c r="CD12" s="63">
        <f t="shared" si="32"/>
        <v>0</v>
      </c>
      <c r="CE12" s="63">
        <f t="shared" si="33"/>
        <v>0</v>
      </c>
      <c r="CF12" s="63">
        <f t="shared" si="34"/>
        <v>0</v>
      </c>
      <c r="CG12" s="63">
        <f t="shared" si="35"/>
        <v>0</v>
      </c>
      <c r="CH12" s="63">
        <f t="shared" si="36"/>
        <v>0</v>
      </c>
      <c r="CL12" s="63">
        <f t="shared" si="37"/>
        <v>22</v>
      </c>
      <c r="CM12" s="63">
        <f t="shared" si="38"/>
        <v>0</v>
      </c>
      <c r="CN12" s="63">
        <f t="shared" si="39"/>
        <v>0</v>
      </c>
      <c r="CO12" s="63">
        <f t="shared" si="40"/>
        <v>0</v>
      </c>
      <c r="CP12" s="63">
        <f t="shared" si="41"/>
        <v>0</v>
      </c>
      <c r="CQ12" s="63">
        <f t="shared" si="42"/>
        <v>0</v>
      </c>
    </row>
    <row r="13" spans="1:95" ht="18">
      <c r="A13" s="68"/>
      <c r="B13" s="88">
        <v>10</v>
      </c>
      <c r="C13" s="4" t="s">
        <v>145</v>
      </c>
      <c r="D13" s="52">
        <v>15</v>
      </c>
      <c r="E13" s="52"/>
      <c r="F13" s="52"/>
      <c r="G13" s="52"/>
      <c r="H13" s="52"/>
      <c r="I13" s="52"/>
      <c r="J13" s="85">
        <f t="shared" si="0"/>
        <v>16</v>
      </c>
      <c r="K13" s="85">
        <f t="shared" si="3"/>
        <v>16</v>
      </c>
      <c r="S13" s="97">
        <f t="shared" si="43"/>
        <v>16</v>
      </c>
      <c r="T13" s="97">
        <f t="shared" si="44"/>
        <v>0</v>
      </c>
      <c r="U13" s="97">
        <f t="shared" si="45"/>
        <v>0</v>
      </c>
      <c r="V13" s="97">
        <f t="shared" si="46"/>
        <v>0</v>
      </c>
      <c r="W13" s="97">
        <f t="shared" si="47"/>
        <v>0</v>
      </c>
      <c r="X13" s="97">
        <f t="shared" si="48"/>
        <v>0</v>
      </c>
      <c r="Y13" s="73">
        <f t="shared" si="5"/>
        <v>16</v>
      </c>
      <c r="Z13" s="99">
        <f t="shared" si="6"/>
        <v>16</v>
      </c>
      <c r="AA13" s="104"/>
      <c r="AB13" s="97">
        <f t="shared" si="7"/>
        <v>16</v>
      </c>
      <c r="AC13" s="97" t="str">
        <f t="shared" si="8"/>
        <v> </v>
      </c>
      <c r="AD13" s="97" t="str">
        <f t="shared" si="9"/>
        <v> </v>
      </c>
      <c r="AE13" s="97" t="str">
        <f t="shared" si="10"/>
        <v> </v>
      </c>
      <c r="AF13" s="97" t="str">
        <f t="shared" si="11"/>
        <v> </v>
      </c>
      <c r="AG13" s="97" t="str">
        <f t="shared" si="12"/>
        <v> </v>
      </c>
      <c r="BA13" s="53" t="s">
        <v>69</v>
      </c>
      <c r="BB13" s="65">
        <f>SUM('SA 2019 SRP-Open'!R23-'SA 2019 SRP-Open'!B23)</f>
        <v>-10</v>
      </c>
      <c r="BC13" s="54" t="s">
        <v>61</v>
      </c>
      <c r="BD13" s="55" t="s">
        <v>70</v>
      </c>
      <c r="BE13" s="56" t="s">
        <v>71</v>
      </c>
      <c r="BF13" s="66" t="s">
        <v>72</v>
      </c>
      <c r="BH13" s="63">
        <f t="shared" si="13"/>
        <v>0</v>
      </c>
      <c r="BI13" s="63">
        <f t="shared" si="14"/>
        <v>0</v>
      </c>
      <c r="BJ13" s="63">
        <f t="shared" si="15"/>
        <v>0</v>
      </c>
      <c r="BK13" s="63">
        <f t="shared" si="16"/>
        <v>0</v>
      </c>
      <c r="BL13" s="63">
        <f t="shared" si="17"/>
        <v>0</v>
      </c>
      <c r="BM13" s="63">
        <f t="shared" si="18"/>
        <v>0</v>
      </c>
      <c r="BO13" s="63">
        <f t="shared" si="19"/>
        <v>16</v>
      </c>
      <c r="BP13" s="63">
        <f t="shared" si="20"/>
        <v>0</v>
      </c>
      <c r="BQ13" s="63">
        <f t="shared" si="21"/>
        <v>0</v>
      </c>
      <c r="BR13" s="63">
        <f t="shared" si="22"/>
        <v>0</v>
      </c>
      <c r="BS13" s="63">
        <f t="shared" si="23"/>
        <v>0</v>
      </c>
      <c r="BT13" s="63">
        <f t="shared" si="24"/>
        <v>0</v>
      </c>
      <c r="BV13" s="63">
        <f t="shared" si="25"/>
        <v>0</v>
      </c>
      <c r="BW13" s="63">
        <f t="shared" si="26"/>
        <v>0</v>
      </c>
      <c r="BX13" s="63">
        <f t="shared" si="27"/>
        <v>0</v>
      </c>
      <c r="BY13" s="63">
        <f t="shared" si="28"/>
        <v>0</v>
      </c>
      <c r="BZ13" s="63">
        <f t="shared" si="29"/>
        <v>0</v>
      </c>
      <c r="CA13" s="63">
        <f t="shared" si="30"/>
        <v>0</v>
      </c>
      <c r="CC13" s="63">
        <f t="shared" si="31"/>
        <v>0</v>
      </c>
      <c r="CD13" s="63">
        <f t="shared" si="32"/>
        <v>0</v>
      </c>
      <c r="CE13" s="63">
        <f t="shared" si="33"/>
        <v>0</v>
      </c>
      <c r="CF13" s="63">
        <f t="shared" si="34"/>
        <v>0</v>
      </c>
      <c r="CG13" s="63">
        <f t="shared" si="35"/>
        <v>0</v>
      </c>
      <c r="CH13" s="63">
        <f t="shared" si="36"/>
        <v>0</v>
      </c>
      <c r="CL13" s="63">
        <f t="shared" si="37"/>
        <v>16</v>
      </c>
      <c r="CM13" s="63">
        <f t="shared" si="38"/>
        <v>0</v>
      </c>
      <c r="CN13" s="63">
        <f t="shared" si="39"/>
        <v>0</v>
      </c>
      <c r="CO13" s="63">
        <f t="shared" si="40"/>
        <v>0</v>
      </c>
      <c r="CP13" s="63">
        <f t="shared" si="41"/>
        <v>0</v>
      </c>
      <c r="CQ13" s="63">
        <f t="shared" si="42"/>
        <v>0</v>
      </c>
    </row>
    <row r="14" spans="1:95" ht="18">
      <c r="A14" s="68"/>
      <c r="B14" s="88">
        <v>11</v>
      </c>
      <c r="C14" s="70" t="s">
        <v>75</v>
      </c>
      <c r="D14" s="51">
        <v>6</v>
      </c>
      <c r="E14" s="51"/>
      <c r="F14" s="51"/>
      <c r="G14" s="51"/>
      <c r="H14" s="51"/>
      <c r="I14" s="51"/>
      <c r="J14" s="85">
        <f t="shared" si="0"/>
        <v>25</v>
      </c>
      <c r="K14" s="85">
        <f t="shared" si="3"/>
        <v>25</v>
      </c>
      <c r="S14" s="97">
        <f t="shared" si="43"/>
        <v>25</v>
      </c>
      <c r="T14" s="97">
        <f t="shared" si="44"/>
        <v>0</v>
      </c>
      <c r="U14" s="97">
        <f t="shared" si="45"/>
        <v>0</v>
      </c>
      <c r="V14" s="97">
        <f t="shared" si="46"/>
        <v>0</v>
      </c>
      <c r="W14" s="97">
        <f t="shared" si="47"/>
        <v>0</v>
      </c>
      <c r="X14" s="97">
        <f t="shared" si="48"/>
        <v>0</v>
      </c>
      <c r="Y14" s="73">
        <f t="shared" si="5"/>
        <v>25</v>
      </c>
      <c r="Z14" s="99">
        <f t="shared" si="6"/>
        <v>25</v>
      </c>
      <c r="AA14" s="104"/>
      <c r="AB14" s="97">
        <f t="shared" si="7"/>
        <v>25</v>
      </c>
      <c r="AC14" s="97" t="str">
        <f t="shared" si="8"/>
        <v> </v>
      </c>
      <c r="AD14" s="97" t="str">
        <f t="shared" si="9"/>
        <v> </v>
      </c>
      <c r="AE14" s="97" t="str">
        <f t="shared" si="10"/>
        <v> </v>
      </c>
      <c r="AF14" s="97" t="str">
        <f t="shared" si="11"/>
        <v> </v>
      </c>
      <c r="AG14" s="97" t="str">
        <f t="shared" si="12"/>
        <v> </v>
      </c>
      <c r="BA14" s="53" t="s">
        <v>69</v>
      </c>
      <c r="BB14" s="65">
        <f>SUM('SA 2019 SRP-Open'!R24-'SA 2019 SRP-Open'!B24)</f>
        <v>-11</v>
      </c>
      <c r="BC14" s="54" t="s">
        <v>61</v>
      </c>
      <c r="BD14" s="55" t="s">
        <v>70</v>
      </c>
      <c r="BE14" s="56" t="s">
        <v>71</v>
      </c>
      <c r="BF14" s="66" t="s">
        <v>72</v>
      </c>
      <c r="BH14" s="63">
        <f t="shared" si="13"/>
        <v>25</v>
      </c>
      <c r="BI14" s="63">
        <f t="shared" si="14"/>
        <v>0</v>
      </c>
      <c r="BJ14" s="63">
        <f t="shared" si="15"/>
        <v>0</v>
      </c>
      <c r="BK14" s="63">
        <f t="shared" si="16"/>
        <v>0</v>
      </c>
      <c r="BL14" s="63">
        <f t="shared" si="17"/>
        <v>0</v>
      </c>
      <c r="BM14" s="63">
        <f t="shared" si="18"/>
        <v>0</v>
      </c>
      <c r="BO14" s="63">
        <f t="shared" si="19"/>
        <v>0</v>
      </c>
      <c r="BP14" s="63">
        <f t="shared" si="20"/>
        <v>0</v>
      </c>
      <c r="BQ14" s="63">
        <f t="shared" si="21"/>
        <v>0</v>
      </c>
      <c r="BR14" s="63">
        <f t="shared" si="22"/>
        <v>0</v>
      </c>
      <c r="BS14" s="63">
        <f t="shared" si="23"/>
        <v>0</v>
      </c>
      <c r="BT14" s="63">
        <f t="shared" si="24"/>
        <v>0</v>
      </c>
      <c r="BV14" s="63">
        <f t="shared" si="25"/>
        <v>0</v>
      </c>
      <c r="BW14" s="63">
        <f t="shared" si="26"/>
        <v>0</v>
      </c>
      <c r="BX14" s="63">
        <f t="shared" si="27"/>
        <v>0</v>
      </c>
      <c r="BY14" s="63">
        <f t="shared" si="28"/>
        <v>0</v>
      </c>
      <c r="BZ14" s="63">
        <f t="shared" si="29"/>
        <v>0</v>
      </c>
      <c r="CA14" s="63">
        <f t="shared" si="30"/>
        <v>0</v>
      </c>
      <c r="CC14" s="63">
        <f t="shared" si="31"/>
        <v>0</v>
      </c>
      <c r="CD14" s="63">
        <f t="shared" si="32"/>
        <v>0</v>
      </c>
      <c r="CE14" s="63">
        <f t="shared" si="33"/>
        <v>0</v>
      </c>
      <c r="CF14" s="63">
        <f t="shared" si="34"/>
        <v>0</v>
      </c>
      <c r="CG14" s="63">
        <f t="shared" si="35"/>
        <v>0</v>
      </c>
      <c r="CH14" s="63">
        <f t="shared" si="36"/>
        <v>0</v>
      </c>
      <c r="CL14" s="63">
        <f t="shared" si="37"/>
        <v>25</v>
      </c>
      <c r="CM14" s="63">
        <f t="shared" si="38"/>
        <v>0</v>
      </c>
      <c r="CN14" s="63">
        <f t="shared" si="39"/>
        <v>0</v>
      </c>
      <c r="CO14" s="63">
        <f t="shared" si="40"/>
        <v>0</v>
      </c>
      <c r="CP14" s="63">
        <f t="shared" si="41"/>
        <v>0</v>
      </c>
      <c r="CQ14" s="63">
        <f t="shared" si="42"/>
        <v>0</v>
      </c>
    </row>
    <row r="15" spans="1:95" ht="18">
      <c r="A15" s="68"/>
      <c r="B15" s="88">
        <v>12</v>
      </c>
      <c r="C15" s="4" t="s">
        <v>149</v>
      </c>
      <c r="D15" s="52">
        <v>13</v>
      </c>
      <c r="E15" s="52"/>
      <c r="F15" s="52"/>
      <c r="G15" s="52"/>
      <c r="H15" s="52"/>
      <c r="I15" s="52"/>
      <c r="J15" s="85">
        <f t="shared" si="0"/>
        <v>18</v>
      </c>
      <c r="K15" s="85">
        <f t="shared" si="3"/>
        <v>18</v>
      </c>
      <c r="S15" s="97">
        <f t="shared" si="43"/>
        <v>18</v>
      </c>
      <c r="T15" s="97">
        <f t="shared" si="44"/>
        <v>0</v>
      </c>
      <c r="U15" s="97">
        <f t="shared" si="45"/>
        <v>0</v>
      </c>
      <c r="V15" s="97">
        <f t="shared" si="46"/>
        <v>0</v>
      </c>
      <c r="W15" s="97">
        <f t="shared" si="47"/>
        <v>0</v>
      </c>
      <c r="X15" s="97">
        <f t="shared" si="48"/>
        <v>0</v>
      </c>
      <c r="Y15" s="73">
        <f t="shared" si="5"/>
        <v>18</v>
      </c>
      <c r="Z15" s="99">
        <f t="shared" si="6"/>
        <v>18</v>
      </c>
      <c r="AA15" s="104"/>
      <c r="AB15" s="97">
        <f t="shared" si="7"/>
        <v>18</v>
      </c>
      <c r="AC15" s="97" t="str">
        <f t="shared" si="8"/>
        <v> </v>
      </c>
      <c r="AD15" s="97" t="str">
        <f t="shared" si="9"/>
        <v> </v>
      </c>
      <c r="AE15" s="97" t="str">
        <f t="shared" si="10"/>
        <v> </v>
      </c>
      <c r="AF15" s="97" t="str">
        <f t="shared" si="11"/>
        <v> </v>
      </c>
      <c r="AG15" s="97" t="str">
        <f t="shared" si="12"/>
        <v> </v>
      </c>
      <c r="BA15" s="53" t="s">
        <v>69</v>
      </c>
      <c r="BB15" s="65">
        <f>SUM('SA 2019 SRP-Open'!R25-'SA 2019 SRP-Open'!B25)</f>
        <v>-12</v>
      </c>
      <c r="BC15" s="54" t="s">
        <v>61</v>
      </c>
      <c r="BD15" s="55" t="s">
        <v>70</v>
      </c>
      <c r="BE15" s="56" t="s">
        <v>71</v>
      </c>
      <c r="BF15" s="66" t="s">
        <v>72</v>
      </c>
      <c r="BH15" s="63">
        <f t="shared" si="13"/>
        <v>0</v>
      </c>
      <c r="BI15" s="63">
        <f t="shared" si="14"/>
        <v>0</v>
      </c>
      <c r="BJ15" s="63">
        <f t="shared" si="15"/>
        <v>0</v>
      </c>
      <c r="BK15" s="63">
        <f t="shared" si="16"/>
        <v>0</v>
      </c>
      <c r="BL15" s="63">
        <f t="shared" si="17"/>
        <v>0</v>
      </c>
      <c r="BM15" s="63">
        <f t="shared" si="18"/>
        <v>0</v>
      </c>
      <c r="BO15" s="63">
        <f t="shared" si="19"/>
        <v>18</v>
      </c>
      <c r="BP15" s="63">
        <f t="shared" si="20"/>
        <v>0</v>
      </c>
      <c r="BQ15" s="63">
        <f t="shared" si="21"/>
        <v>0</v>
      </c>
      <c r="BR15" s="63">
        <f t="shared" si="22"/>
        <v>0</v>
      </c>
      <c r="BS15" s="63">
        <f t="shared" si="23"/>
        <v>0</v>
      </c>
      <c r="BT15" s="63">
        <f t="shared" si="24"/>
        <v>0</v>
      </c>
      <c r="BV15" s="63">
        <f t="shared" si="25"/>
        <v>0</v>
      </c>
      <c r="BW15" s="63">
        <f t="shared" si="26"/>
        <v>0</v>
      </c>
      <c r="BX15" s="63">
        <f t="shared" si="27"/>
        <v>0</v>
      </c>
      <c r="BY15" s="63">
        <f t="shared" si="28"/>
        <v>0</v>
      </c>
      <c r="BZ15" s="63">
        <f t="shared" si="29"/>
        <v>0</v>
      </c>
      <c r="CA15" s="63">
        <f t="shared" si="30"/>
        <v>0</v>
      </c>
      <c r="CC15" s="63">
        <f t="shared" si="31"/>
        <v>0</v>
      </c>
      <c r="CD15" s="63">
        <f t="shared" si="32"/>
        <v>0</v>
      </c>
      <c r="CE15" s="63">
        <f t="shared" si="33"/>
        <v>0</v>
      </c>
      <c r="CF15" s="63">
        <f t="shared" si="34"/>
        <v>0</v>
      </c>
      <c r="CG15" s="63">
        <f t="shared" si="35"/>
        <v>0</v>
      </c>
      <c r="CH15" s="63">
        <f t="shared" si="36"/>
        <v>0</v>
      </c>
      <c r="CL15" s="63">
        <f t="shared" si="37"/>
        <v>18</v>
      </c>
      <c r="CM15" s="63">
        <f t="shared" si="38"/>
        <v>0</v>
      </c>
      <c r="CN15" s="63">
        <f t="shared" si="39"/>
        <v>0</v>
      </c>
      <c r="CO15" s="63">
        <f t="shared" si="40"/>
        <v>0</v>
      </c>
      <c r="CP15" s="63">
        <f t="shared" si="41"/>
        <v>0</v>
      </c>
      <c r="CQ15" s="63">
        <f t="shared" si="42"/>
        <v>0</v>
      </c>
    </row>
    <row r="16" spans="1:95" ht="18">
      <c r="A16" s="68"/>
      <c r="B16" s="88">
        <v>13</v>
      </c>
      <c r="C16" s="70" t="s">
        <v>73</v>
      </c>
      <c r="D16" s="51">
        <v>11</v>
      </c>
      <c r="E16" s="51"/>
      <c r="F16" s="51"/>
      <c r="G16" s="51"/>
      <c r="H16" s="51"/>
      <c r="I16" s="51"/>
      <c r="J16" s="85">
        <f t="shared" si="0"/>
        <v>20</v>
      </c>
      <c r="K16" s="85">
        <f t="shared" si="3"/>
        <v>20</v>
      </c>
      <c r="S16" s="97">
        <f t="shared" si="43"/>
        <v>20</v>
      </c>
      <c r="T16" s="97">
        <f t="shared" si="44"/>
        <v>0</v>
      </c>
      <c r="U16" s="97">
        <f t="shared" si="45"/>
        <v>0</v>
      </c>
      <c r="V16" s="97">
        <f t="shared" si="46"/>
        <v>0</v>
      </c>
      <c r="W16" s="97">
        <f t="shared" si="47"/>
        <v>0</v>
      </c>
      <c r="X16" s="97">
        <f t="shared" si="48"/>
        <v>0</v>
      </c>
      <c r="Y16" s="73">
        <f t="shared" si="5"/>
        <v>20</v>
      </c>
      <c r="Z16" s="99">
        <f t="shared" si="6"/>
        <v>20</v>
      </c>
      <c r="AA16" s="104"/>
      <c r="AB16" s="97">
        <f t="shared" si="7"/>
        <v>20</v>
      </c>
      <c r="AC16" s="97" t="str">
        <f t="shared" si="8"/>
        <v> </v>
      </c>
      <c r="AD16" s="97" t="str">
        <f t="shared" si="9"/>
        <v> </v>
      </c>
      <c r="AE16" s="97" t="str">
        <f t="shared" si="10"/>
        <v> </v>
      </c>
      <c r="AF16" s="97" t="str">
        <f t="shared" si="11"/>
        <v> </v>
      </c>
      <c r="AG16" s="97" t="str">
        <f t="shared" si="12"/>
        <v> </v>
      </c>
      <c r="BA16" s="53" t="s">
        <v>69</v>
      </c>
      <c r="BB16" s="65">
        <f>SUM('SA 2019 SRP-Open'!R26-'SA 2019 SRP-Open'!B26)</f>
        <v>-13</v>
      </c>
      <c r="BC16" s="54" t="s">
        <v>61</v>
      </c>
      <c r="BD16" s="55" t="s">
        <v>70</v>
      </c>
      <c r="BE16" s="56" t="s">
        <v>71</v>
      </c>
      <c r="BF16" s="66" t="s">
        <v>72</v>
      </c>
      <c r="BH16" s="63">
        <f t="shared" si="13"/>
        <v>0</v>
      </c>
      <c r="BI16" s="63">
        <f t="shared" si="14"/>
        <v>0</v>
      </c>
      <c r="BJ16" s="63">
        <f t="shared" si="15"/>
        <v>0</v>
      </c>
      <c r="BK16" s="63">
        <f t="shared" si="16"/>
        <v>0</v>
      </c>
      <c r="BL16" s="63">
        <f t="shared" si="17"/>
        <v>0</v>
      </c>
      <c r="BM16" s="63">
        <f t="shared" si="18"/>
        <v>0</v>
      </c>
      <c r="BO16" s="63">
        <f t="shared" si="19"/>
        <v>20</v>
      </c>
      <c r="BP16" s="63">
        <f t="shared" si="20"/>
        <v>0</v>
      </c>
      <c r="BQ16" s="63">
        <f t="shared" si="21"/>
        <v>0</v>
      </c>
      <c r="BR16" s="63">
        <f t="shared" si="22"/>
        <v>0</v>
      </c>
      <c r="BS16" s="63">
        <f t="shared" si="23"/>
        <v>0</v>
      </c>
      <c r="BT16" s="63">
        <f t="shared" si="24"/>
        <v>0</v>
      </c>
      <c r="BV16" s="63">
        <f t="shared" si="25"/>
        <v>0</v>
      </c>
      <c r="BW16" s="63">
        <f t="shared" si="26"/>
        <v>0</v>
      </c>
      <c r="BX16" s="63">
        <f t="shared" si="27"/>
        <v>0</v>
      </c>
      <c r="BY16" s="63">
        <f t="shared" si="28"/>
        <v>0</v>
      </c>
      <c r="BZ16" s="63">
        <f t="shared" si="29"/>
        <v>0</v>
      </c>
      <c r="CA16" s="63">
        <f t="shared" si="30"/>
        <v>0</v>
      </c>
      <c r="CC16" s="63">
        <f t="shared" si="31"/>
        <v>0</v>
      </c>
      <c r="CD16" s="63">
        <f t="shared" si="32"/>
        <v>0</v>
      </c>
      <c r="CE16" s="63">
        <f t="shared" si="33"/>
        <v>0</v>
      </c>
      <c r="CF16" s="63">
        <f t="shared" si="34"/>
        <v>0</v>
      </c>
      <c r="CG16" s="63">
        <f t="shared" si="35"/>
        <v>0</v>
      </c>
      <c r="CH16" s="63">
        <f t="shared" si="36"/>
        <v>0</v>
      </c>
      <c r="CL16" s="63">
        <f t="shared" si="37"/>
        <v>20</v>
      </c>
      <c r="CM16" s="63">
        <f t="shared" si="38"/>
        <v>0</v>
      </c>
      <c r="CN16" s="63">
        <f t="shared" si="39"/>
        <v>0</v>
      </c>
      <c r="CO16" s="63">
        <f t="shared" si="40"/>
        <v>0</v>
      </c>
      <c r="CP16" s="63">
        <f t="shared" si="41"/>
        <v>0</v>
      </c>
      <c r="CQ16" s="63">
        <f t="shared" si="42"/>
        <v>0</v>
      </c>
    </row>
    <row r="17" spans="1:95" ht="18">
      <c r="A17" s="68"/>
      <c r="B17" s="88">
        <v>14</v>
      </c>
      <c r="C17" s="4" t="s">
        <v>142</v>
      </c>
      <c r="D17" s="52">
        <v>8</v>
      </c>
      <c r="E17" s="52"/>
      <c r="F17" s="52"/>
      <c r="G17" s="52"/>
      <c r="H17" s="52"/>
      <c r="I17" s="52"/>
      <c r="J17" s="85">
        <f t="shared" si="0"/>
        <v>23</v>
      </c>
      <c r="K17" s="85">
        <f t="shared" si="3"/>
        <v>23</v>
      </c>
      <c r="S17" s="97">
        <f t="shared" si="43"/>
        <v>23</v>
      </c>
      <c r="T17" s="97">
        <f t="shared" si="44"/>
        <v>0</v>
      </c>
      <c r="U17" s="97">
        <f t="shared" si="45"/>
        <v>0</v>
      </c>
      <c r="V17" s="97">
        <f t="shared" si="46"/>
        <v>0</v>
      </c>
      <c r="W17" s="97">
        <f t="shared" si="47"/>
        <v>0</v>
      </c>
      <c r="X17" s="97">
        <f t="shared" si="48"/>
        <v>0</v>
      </c>
      <c r="Y17" s="73">
        <f t="shared" si="5"/>
        <v>23</v>
      </c>
      <c r="Z17" s="99">
        <f t="shared" si="6"/>
        <v>23</v>
      </c>
      <c r="AA17" s="104"/>
      <c r="AB17" s="97">
        <f t="shared" si="7"/>
        <v>23</v>
      </c>
      <c r="AC17" s="97" t="str">
        <f t="shared" si="8"/>
        <v> </v>
      </c>
      <c r="AD17" s="97" t="str">
        <f t="shared" si="9"/>
        <v> </v>
      </c>
      <c r="AE17" s="97" t="str">
        <f t="shared" si="10"/>
        <v> </v>
      </c>
      <c r="AF17" s="97" t="str">
        <f t="shared" si="11"/>
        <v> </v>
      </c>
      <c r="AG17" s="97" t="str">
        <f t="shared" si="12"/>
        <v> </v>
      </c>
      <c r="BA17" s="53" t="s">
        <v>69</v>
      </c>
      <c r="BB17" s="65">
        <f>SUM('SA 2019 SRP-Open'!R27-'SA 2019 SRP-Open'!B27)</f>
        <v>-14</v>
      </c>
      <c r="BC17" s="54" t="s">
        <v>61</v>
      </c>
      <c r="BD17" s="55" t="s">
        <v>70</v>
      </c>
      <c r="BE17" s="56" t="s">
        <v>71</v>
      </c>
      <c r="BF17" s="66" t="s">
        <v>72</v>
      </c>
      <c r="BH17" s="63">
        <f t="shared" si="13"/>
        <v>23</v>
      </c>
      <c r="BI17" s="63">
        <f t="shared" si="14"/>
        <v>0</v>
      </c>
      <c r="BJ17" s="63">
        <f t="shared" si="15"/>
        <v>0</v>
      </c>
      <c r="BK17" s="63">
        <f t="shared" si="16"/>
        <v>0</v>
      </c>
      <c r="BL17" s="63">
        <f t="shared" si="17"/>
        <v>0</v>
      </c>
      <c r="BM17" s="63">
        <f t="shared" si="18"/>
        <v>0</v>
      </c>
      <c r="BO17" s="63">
        <f t="shared" si="19"/>
        <v>0</v>
      </c>
      <c r="BP17" s="63">
        <f t="shared" si="20"/>
        <v>0</v>
      </c>
      <c r="BQ17" s="63">
        <f t="shared" si="21"/>
        <v>0</v>
      </c>
      <c r="BR17" s="63">
        <f t="shared" si="22"/>
        <v>0</v>
      </c>
      <c r="BS17" s="63">
        <f t="shared" si="23"/>
        <v>0</v>
      </c>
      <c r="BT17" s="63">
        <f t="shared" si="24"/>
        <v>0</v>
      </c>
      <c r="BV17" s="63">
        <f t="shared" si="25"/>
        <v>0</v>
      </c>
      <c r="BW17" s="63">
        <f t="shared" si="26"/>
        <v>0</v>
      </c>
      <c r="BX17" s="63">
        <f t="shared" si="27"/>
        <v>0</v>
      </c>
      <c r="BY17" s="63">
        <f t="shared" si="28"/>
        <v>0</v>
      </c>
      <c r="BZ17" s="63">
        <f t="shared" si="29"/>
        <v>0</v>
      </c>
      <c r="CA17" s="63">
        <f t="shared" si="30"/>
        <v>0</v>
      </c>
      <c r="CC17" s="63">
        <f t="shared" si="31"/>
        <v>0</v>
      </c>
      <c r="CD17" s="63">
        <f t="shared" si="32"/>
        <v>0</v>
      </c>
      <c r="CE17" s="63">
        <f t="shared" si="33"/>
        <v>0</v>
      </c>
      <c r="CF17" s="63">
        <f t="shared" si="34"/>
        <v>0</v>
      </c>
      <c r="CG17" s="63">
        <f t="shared" si="35"/>
        <v>0</v>
      </c>
      <c r="CH17" s="63">
        <f t="shared" si="36"/>
        <v>0</v>
      </c>
      <c r="CL17" s="63">
        <f t="shared" si="37"/>
        <v>23</v>
      </c>
      <c r="CM17" s="63">
        <f t="shared" si="38"/>
        <v>0</v>
      </c>
      <c r="CN17" s="63">
        <f t="shared" si="39"/>
        <v>0</v>
      </c>
      <c r="CO17" s="63">
        <f t="shared" si="40"/>
        <v>0</v>
      </c>
      <c r="CP17" s="63">
        <f t="shared" si="41"/>
        <v>0</v>
      </c>
      <c r="CQ17" s="63">
        <f t="shared" si="42"/>
        <v>0</v>
      </c>
    </row>
    <row r="18" spans="1:95" ht="18">
      <c r="A18" s="68"/>
      <c r="B18" s="88">
        <v>15</v>
      </c>
      <c r="C18" s="70" t="s">
        <v>82</v>
      </c>
      <c r="D18" s="51">
        <v>14</v>
      </c>
      <c r="E18" s="51"/>
      <c r="F18" s="51"/>
      <c r="G18" s="51"/>
      <c r="H18" s="51"/>
      <c r="I18" s="51"/>
      <c r="J18" s="85">
        <f t="shared" si="0"/>
        <v>17</v>
      </c>
      <c r="K18" s="85">
        <f t="shared" si="3"/>
        <v>17</v>
      </c>
      <c r="S18" s="97">
        <f t="shared" si="43"/>
        <v>17</v>
      </c>
      <c r="T18" s="97">
        <f t="shared" si="44"/>
        <v>0</v>
      </c>
      <c r="U18" s="97">
        <f t="shared" si="45"/>
        <v>0</v>
      </c>
      <c r="V18" s="97">
        <f t="shared" si="46"/>
        <v>0</v>
      </c>
      <c r="W18" s="97">
        <f t="shared" si="47"/>
        <v>0</v>
      </c>
      <c r="X18" s="97">
        <f t="shared" si="48"/>
        <v>0</v>
      </c>
      <c r="Y18" s="73">
        <f t="shared" si="5"/>
        <v>17</v>
      </c>
      <c r="Z18" s="99">
        <f t="shared" si="6"/>
        <v>17</v>
      </c>
      <c r="AA18" s="104"/>
      <c r="AB18" s="97">
        <f t="shared" si="7"/>
        <v>17</v>
      </c>
      <c r="AC18" s="97" t="str">
        <f t="shared" si="8"/>
        <v> </v>
      </c>
      <c r="AD18" s="97" t="str">
        <f t="shared" si="9"/>
        <v> </v>
      </c>
      <c r="AE18" s="97" t="str">
        <f t="shared" si="10"/>
        <v> </v>
      </c>
      <c r="AF18" s="97" t="str">
        <f t="shared" si="11"/>
        <v> </v>
      </c>
      <c r="AG18" s="97" t="str">
        <f t="shared" si="12"/>
        <v> </v>
      </c>
      <c r="BA18" s="53" t="s">
        <v>69</v>
      </c>
      <c r="BB18" s="65">
        <f>SUM('SA 2019 SRP-Open'!R28-'SA 2019 SRP-Open'!B28)</f>
        <v>-15</v>
      </c>
      <c r="BC18" s="54" t="s">
        <v>61</v>
      </c>
      <c r="BD18" s="55" t="s">
        <v>70</v>
      </c>
      <c r="BE18" s="56" t="s">
        <v>71</v>
      </c>
      <c r="BF18" s="66" t="s">
        <v>72</v>
      </c>
      <c r="BH18" s="63">
        <f t="shared" si="13"/>
        <v>0</v>
      </c>
      <c r="BI18" s="63">
        <f t="shared" si="14"/>
        <v>0</v>
      </c>
      <c r="BJ18" s="63">
        <f t="shared" si="15"/>
        <v>0</v>
      </c>
      <c r="BK18" s="63">
        <f t="shared" si="16"/>
        <v>0</v>
      </c>
      <c r="BL18" s="63">
        <f t="shared" si="17"/>
        <v>0</v>
      </c>
      <c r="BM18" s="63">
        <f t="shared" si="18"/>
        <v>0</v>
      </c>
      <c r="BO18" s="63">
        <f t="shared" si="19"/>
        <v>17</v>
      </c>
      <c r="BP18" s="63">
        <f t="shared" si="20"/>
        <v>0</v>
      </c>
      <c r="BQ18" s="63">
        <f t="shared" si="21"/>
        <v>0</v>
      </c>
      <c r="BR18" s="63">
        <f t="shared" si="22"/>
        <v>0</v>
      </c>
      <c r="BS18" s="63">
        <f t="shared" si="23"/>
        <v>0</v>
      </c>
      <c r="BT18" s="63">
        <f t="shared" si="24"/>
        <v>0</v>
      </c>
      <c r="BV18" s="63">
        <f t="shared" si="25"/>
        <v>0</v>
      </c>
      <c r="BW18" s="63">
        <f t="shared" si="26"/>
        <v>0</v>
      </c>
      <c r="BX18" s="63">
        <f t="shared" si="27"/>
        <v>0</v>
      </c>
      <c r="BY18" s="63">
        <f t="shared" si="28"/>
        <v>0</v>
      </c>
      <c r="BZ18" s="63">
        <f t="shared" si="29"/>
        <v>0</v>
      </c>
      <c r="CA18" s="63">
        <f t="shared" si="30"/>
        <v>0</v>
      </c>
      <c r="CC18" s="63">
        <f t="shared" si="31"/>
        <v>0</v>
      </c>
      <c r="CD18" s="63">
        <f t="shared" si="32"/>
        <v>0</v>
      </c>
      <c r="CE18" s="63">
        <f t="shared" si="33"/>
        <v>0</v>
      </c>
      <c r="CF18" s="63">
        <f t="shared" si="34"/>
        <v>0</v>
      </c>
      <c r="CG18" s="63">
        <f t="shared" si="35"/>
        <v>0</v>
      </c>
      <c r="CH18" s="63">
        <f t="shared" si="36"/>
        <v>0</v>
      </c>
      <c r="CL18" s="63">
        <f t="shared" si="37"/>
        <v>17</v>
      </c>
      <c r="CM18" s="63">
        <f t="shared" si="38"/>
        <v>0</v>
      </c>
      <c r="CN18" s="63">
        <f t="shared" si="39"/>
        <v>0</v>
      </c>
      <c r="CO18" s="63">
        <f t="shared" si="40"/>
        <v>0</v>
      </c>
      <c r="CP18" s="63">
        <f t="shared" si="41"/>
        <v>0</v>
      </c>
      <c r="CQ18" s="63">
        <f t="shared" si="42"/>
        <v>0</v>
      </c>
    </row>
    <row r="19" spans="1:95" ht="18">
      <c r="A19" s="68"/>
      <c r="B19" s="88">
        <v>16</v>
      </c>
      <c r="C19" s="4">
        <v>16</v>
      </c>
      <c r="D19" s="52"/>
      <c r="E19" s="52"/>
      <c r="F19" s="52"/>
      <c r="G19" s="52"/>
      <c r="H19" s="52"/>
      <c r="I19" s="52"/>
      <c r="J19" s="85">
        <f t="shared" si="0"/>
        <v>0</v>
      </c>
      <c r="K19" s="85" t="e">
        <f t="shared" si="3"/>
        <v>#DIV/0!</v>
      </c>
      <c r="S19" s="97">
        <f t="shared" si="43"/>
        <v>0</v>
      </c>
      <c r="T19" s="97">
        <f t="shared" si="44"/>
        <v>0</v>
      </c>
      <c r="U19" s="97">
        <f t="shared" si="45"/>
        <v>0</v>
      </c>
      <c r="V19" s="97">
        <f t="shared" si="46"/>
        <v>0</v>
      </c>
      <c r="W19" s="97">
        <f t="shared" si="47"/>
        <v>0</v>
      </c>
      <c r="X19" s="97">
        <f t="shared" si="48"/>
        <v>0</v>
      </c>
      <c r="Y19" s="73">
        <f t="shared" si="5"/>
        <v>0</v>
      </c>
      <c r="Z19" s="99" t="e">
        <f t="shared" si="6"/>
        <v>#DIV/0!</v>
      </c>
      <c r="AA19" s="104"/>
      <c r="AB19" s="97" t="str">
        <f t="shared" si="7"/>
        <v> </v>
      </c>
      <c r="AC19" s="97" t="str">
        <f t="shared" si="8"/>
        <v> </v>
      </c>
      <c r="AD19" s="97" t="str">
        <f t="shared" si="9"/>
        <v> </v>
      </c>
      <c r="AE19" s="97" t="str">
        <f t="shared" si="10"/>
        <v> </v>
      </c>
      <c r="AF19" s="97" t="str">
        <f t="shared" si="11"/>
        <v> </v>
      </c>
      <c r="AG19" s="97" t="str">
        <f t="shared" si="12"/>
        <v> </v>
      </c>
      <c r="BA19" s="53" t="s">
        <v>69</v>
      </c>
      <c r="BB19" s="65" t="e">
        <f>SUM('SA 2019 SRP-Open'!#REF!-'SA 2019 SRP-Open'!#REF!)</f>
        <v>#REF!</v>
      </c>
      <c r="BC19" s="54" t="s">
        <v>61</v>
      </c>
      <c r="BD19" s="55" t="s">
        <v>70</v>
      </c>
      <c r="BE19" s="56" t="s">
        <v>71</v>
      </c>
      <c r="BF19" s="66" t="s">
        <v>72</v>
      </c>
      <c r="BH19" s="63">
        <f t="shared" si="13"/>
        <v>0</v>
      </c>
      <c r="BI19" s="63">
        <f t="shared" si="14"/>
        <v>0</v>
      </c>
      <c r="BJ19" s="63">
        <f t="shared" si="15"/>
        <v>0</v>
      </c>
      <c r="BK19" s="63">
        <f t="shared" si="16"/>
        <v>0</v>
      </c>
      <c r="BL19" s="63">
        <f t="shared" si="17"/>
        <v>0</v>
      </c>
      <c r="BM19" s="63">
        <f t="shared" si="18"/>
        <v>0</v>
      </c>
      <c r="BO19" s="63">
        <f t="shared" si="19"/>
        <v>0</v>
      </c>
      <c r="BP19" s="63">
        <f t="shared" si="20"/>
        <v>0</v>
      </c>
      <c r="BQ19" s="63">
        <f t="shared" si="21"/>
        <v>0</v>
      </c>
      <c r="BR19" s="63">
        <f t="shared" si="22"/>
        <v>0</v>
      </c>
      <c r="BS19" s="63">
        <f t="shared" si="23"/>
        <v>0</v>
      </c>
      <c r="BT19" s="63">
        <f t="shared" si="24"/>
        <v>0</v>
      </c>
      <c r="BV19" s="63">
        <f t="shared" si="25"/>
        <v>0</v>
      </c>
      <c r="BW19" s="63">
        <f t="shared" si="26"/>
        <v>0</v>
      </c>
      <c r="BX19" s="63">
        <f t="shared" si="27"/>
        <v>0</v>
      </c>
      <c r="BY19" s="63">
        <f t="shared" si="28"/>
        <v>0</v>
      </c>
      <c r="BZ19" s="63">
        <f t="shared" si="29"/>
        <v>0</v>
      </c>
      <c r="CA19" s="63">
        <f t="shared" si="30"/>
        <v>0</v>
      </c>
      <c r="CC19" s="63">
        <f t="shared" si="31"/>
        <v>0</v>
      </c>
      <c r="CD19" s="63">
        <f t="shared" si="32"/>
        <v>0</v>
      </c>
      <c r="CE19" s="63">
        <f t="shared" si="33"/>
        <v>0</v>
      </c>
      <c r="CF19" s="63">
        <f t="shared" si="34"/>
        <v>0</v>
      </c>
      <c r="CG19" s="63">
        <f t="shared" si="35"/>
        <v>0</v>
      </c>
      <c r="CH19" s="63">
        <f t="shared" si="36"/>
        <v>0</v>
      </c>
      <c r="CL19" s="63">
        <f t="shared" si="37"/>
        <v>0</v>
      </c>
      <c r="CM19" s="63">
        <f t="shared" si="38"/>
        <v>0</v>
      </c>
      <c r="CN19" s="63">
        <f t="shared" si="39"/>
        <v>0</v>
      </c>
      <c r="CO19" s="63">
        <f t="shared" si="40"/>
        <v>0</v>
      </c>
      <c r="CP19" s="63">
        <f t="shared" si="41"/>
        <v>0</v>
      </c>
      <c r="CQ19" s="63">
        <f t="shared" si="42"/>
        <v>0</v>
      </c>
    </row>
    <row r="20" spans="1:95" ht="18">
      <c r="A20" s="68"/>
      <c r="B20" s="88">
        <v>17</v>
      </c>
      <c r="C20" s="70">
        <v>17</v>
      </c>
      <c r="D20" s="51"/>
      <c r="E20" s="51"/>
      <c r="F20" s="51"/>
      <c r="G20" s="51"/>
      <c r="H20" s="51"/>
      <c r="I20" s="51"/>
      <c r="J20" s="85">
        <f t="shared" si="0"/>
        <v>0</v>
      </c>
      <c r="K20" s="85" t="e">
        <f t="shared" si="3"/>
        <v>#DIV/0!</v>
      </c>
      <c r="S20" s="97">
        <f t="shared" si="43"/>
        <v>0</v>
      </c>
      <c r="T20" s="97">
        <f t="shared" si="44"/>
        <v>0</v>
      </c>
      <c r="U20" s="97">
        <f t="shared" si="45"/>
        <v>0</v>
      </c>
      <c r="V20" s="97">
        <f t="shared" si="46"/>
        <v>0</v>
      </c>
      <c r="W20" s="97">
        <f t="shared" si="47"/>
        <v>0</v>
      </c>
      <c r="X20" s="97">
        <f t="shared" si="48"/>
        <v>0</v>
      </c>
      <c r="Y20" s="73">
        <f t="shared" si="5"/>
        <v>0</v>
      </c>
      <c r="Z20" s="99" t="e">
        <f t="shared" si="6"/>
        <v>#DIV/0!</v>
      </c>
      <c r="AA20" s="104"/>
      <c r="AB20" s="97" t="str">
        <f t="shared" si="7"/>
        <v> </v>
      </c>
      <c r="AC20" s="97" t="str">
        <f t="shared" si="8"/>
        <v> </v>
      </c>
      <c r="AD20" s="97" t="str">
        <f t="shared" si="9"/>
        <v> </v>
      </c>
      <c r="AE20" s="97" t="str">
        <f t="shared" si="10"/>
        <v> </v>
      </c>
      <c r="AF20" s="97" t="str">
        <f t="shared" si="11"/>
        <v> </v>
      </c>
      <c r="AG20" s="97" t="str">
        <f t="shared" si="12"/>
        <v> </v>
      </c>
      <c r="BA20" s="53" t="s">
        <v>69</v>
      </c>
      <c r="BB20" s="65" t="e">
        <f>SUM('SA 2019 SRP-Open'!#REF!-'SA 2019 SRP-Open'!#REF!)</f>
        <v>#REF!</v>
      </c>
      <c r="BC20" s="54" t="s">
        <v>61</v>
      </c>
      <c r="BD20" s="55" t="s">
        <v>70</v>
      </c>
      <c r="BE20" s="56" t="s">
        <v>71</v>
      </c>
      <c r="BF20" s="66" t="s">
        <v>72</v>
      </c>
      <c r="BH20" s="63">
        <f t="shared" si="13"/>
        <v>0</v>
      </c>
      <c r="BI20" s="63">
        <f t="shared" si="14"/>
        <v>0</v>
      </c>
      <c r="BJ20" s="63">
        <f t="shared" si="15"/>
        <v>0</v>
      </c>
      <c r="BK20" s="63">
        <f t="shared" si="16"/>
        <v>0</v>
      </c>
      <c r="BL20" s="63">
        <f t="shared" si="17"/>
        <v>0</v>
      </c>
      <c r="BM20" s="63">
        <f t="shared" si="18"/>
        <v>0</v>
      </c>
      <c r="BO20" s="63">
        <f t="shared" si="19"/>
        <v>0</v>
      </c>
      <c r="BP20" s="63">
        <f t="shared" si="20"/>
        <v>0</v>
      </c>
      <c r="BQ20" s="63">
        <f t="shared" si="21"/>
        <v>0</v>
      </c>
      <c r="BR20" s="63">
        <f t="shared" si="22"/>
        <v>0</v>
      </c>
      <c r="BS20" s="63">
        <f t="shared" si="23"/>
        <v>0</v>
      </c>
      <c r="BT20" s="63">
        <f t="shared" si="24"/>
        <v>0</v>
      </c>
      <c r="BV20" s="63">
        <f t="shared" si="25"/>
        <v>0</v>
      </c>
      <c r="BW20" s="63">
        <f t="shared" si="26"/>
        <v>0</v>
      </c>
      <c r="BX20" s="63">
        <f t="shared" si="27"/>
        <v>0</v>
      </c>
      <c r="BY20" s="63">
        <f t="shared" si="28"/>
        <v>0</v>
      </c>
      <c r="BZ20" s="63">
        <f t="shared" si="29"/>
        <v>0</v>
      </c>
      <c r="CA20" s="63">
        <f t="shared" si="30"/>
        <v>0</v>
      </c>
      <c r="CC20" s="63">
        <f t="shared" si="31"/>
        <v>0</v>
      </c>
      <c r="CD20" s="63">
        <f t="shared" si="32"/>
        <v>0</v>
      </c>
      <c r="CE20" s="63">
        <f t="shared" si="33"/>
        <v>0</v>
      </c>
      <c r="CF20" s="63">
        <f t="shared" si="34"/>
        <v>0</v>
      </c>
      <c r="CG20" s="63">
        <f t="shared" si="35"/>
        <v>0</v>
      </c>
      <c r="CH20" s="63">
        <f t="shared" si="36"/>
        <v>0</v>
      </c>
      <c r="CL20" s="63">
        <f t="shared" si="37"/>
        <v>0</v>
      </c>
      <c r="CM20" s="63">
        <f t="shared" si="38"/>
        <v>0</v>
      </c>
      <c r="CN20" s="63">
        <f t="shared" si="39"/>
        <v>0</v>
      </c>
      <c r="CO20" s="63">
        <f t="shared" si="40"/>
        <v>0</v>
      </c>
      <c r="CP20" s="63">
        <f t="shared" si="41"/>
        <v>0</v>
      </c>
      <c r="CQ20" s="63">
        <f t="shared" si="42"/>
        <v>0</v>
      </c>
    </row>
    <row r="21" spans="1:95" ht="18">
      <c r="A21" s="68"/>
      <c r="B21" s="88">
        <v>18</v>
      </c>
      <c r="C21" s="4">
        <v>18</v>
      </c>
      <c r="D21" s="52"/>
      <c r="E21" s="52"/>
      <c r="F21" s="52"/>
      <c r="G21" s="52"/>
      <c r="H21" s="52"/>
      <c r="I21" s="52"/>
      <c r="J21" s="85">
        <f t="shared" si="0"/>
        <v>0</v>
      </c>
      <c r="K21" s="85" t="e">
        <f t="shared" si="3"/>
        <v>#DIV/0!</v>
      </c>
      <c r="S21" s="97">
        <f t="shared" si="43"/>
        <v>0</v>
      </c>
      <c r="T21" s="97">
        <f t="shared" si="44"/>
        <v>0</v>
      </c>
      <c r="U21" s="97">
        <f t="shared" si="45"/>
        <v>0</v>
      </c>
      <c r="V21" s="97">
        <f t="shared" si="46"/>
        <v>0</v>
      </c>
      <c r="W21" s="97">
        <f t="shared" si="47"/>
        <v>0</v>
      </c>
      <c r="X21" s="97">
        <f t="shared" si="48"/>
        <v>0</v>
      </c>
      <c r="Y21" s="73">
        <f t="shared" si="5"/>
        <v>0</v>
      </c>
      <c r="Z21" s="99" t="e">
        <f t="shared" si="6"/>
        <v>#DIV/0!</v>
      </c>
      <c r="AA21" s="104"/>
      <c r="AB21" s="97" t="str">
        <f t="shared" si="7"/>
        <v> </v>
      </c>
      <c r="AC21" s="97" t="str">
        <f t="shared" si="8"/>
        <v> </v>
      </c>
      <c r="AD21" s="97" t="str">
        <f t="shared" si="9"/>
        <v> </v>
      </c>
      <c r="AE21" s="97" t="str">
        <f t="shared" si="10"/>
        <v> </v>
      </c>
      <c r="AF21" s="97" t="str">
        <f t="shared" si="11"/>
        <v> </v>
      </c>
      <c r="AG21" s="97" t="str">
        <f t="shared" si="12"/>
        <v> </v>
      </c>
      <c r="BA21" s="53" t="s">
        <v>69</v>
      </c>
      <c r="BB21" s="65" t="e">
        <f>SUM('SA 2019 SRP-Open'!#REF!-'SA 2019 SRP-Open'!#REF!)</f>
        <v>#REF!</v>
      </c>
      <c r="BC21" s="54" t="s">
        <v>61</v>
      </c>
      <c r="BD21" s="55" t="s">
        <v>70</v>
      </c>
      <c r="BE21" s="56" t="s">
        <v>71</v>
      </c>
      <c r="BF21" s="66" t="s">
        <v>72</v>
      </c>
      <c r="BH21" s="63">
        <f t="shared" si="13"/>
        <v>0</v>
      </c>
      <c r="BI21" s="63">
        <f t="shared" si="14"/>
        <v>0</v>
      </c>
      <c r="BJ21" s="63">
        <f t="shared" si="15"/>
        <v>0</v>
      </c>
      <c r="BK21" s="63">
        <f t="shared" si="16"/>
        <v>0</v>
      </c>
      <c r="BL21" s="63">
        <f t="shared" si="17"/>
        <v>0</v>
      </c>
      <c r="BM21" s="63">
        <f t="shared" si="18"/>
        <v>0</v>
      </c>
      <c r="BO21" s="63">
        <f t="shared" si="19"/>
        <v>0</v>
      </c>
      <c r="BP21" s="63">
        <f t="shared" si="20"/>
        <v>0</v>
      </c>
      <c r="BQ21" s="63">
        <f t="shared" si="21"/>
        <v>0</v>
      </c>
      <c r="BR21" s="63">
        <f t="shared" si="22"/>
        <v>0</v>
      </c>
      <c r="BS21" s="63">
        <f t="shared" si="23"/>
        <v>0</v>
      </c>
      <c r="BT21" s="63">
        <f t="shared" si="24"/>
        <v>0</v>
      </c>
      <c r="BV21" s="63">
        <f t="shared" si="25"/>
        <v>0</v>
      </c>
      <c r="BW21" s="63">
        <f t="shared" si="26"/>
        <v>0</v>
      </c>
      <c r="BX21" s="63">
        <f t="shared" si="27"/>
        <v>0</v>
      </c>
      <c r="BY21" s="63">
        <f t="shared" si="28"/>
        <v>0</v>
      </c>
      <c r="BZ21" s="63">
        <f t="shared" si="29"/>
        <v>0</v>
      </c>
      <c r="CA21" s="63">
        <f t="shared" si="30"/>
        <v>0</v>
      </c>
      <c r="CC21" s="63">
        <f t="shared" si="31"/>
        <v>0</v>
      </c>
      <c r="CD21" s="63">
        <f t="shared" si="32"/>
        <v>0</v>
      </c>
      <c r="CE21" s="63">
        <f t="shared" si="33"/>
        <v>0</v>
      </c>
      <c r="CF21" s="63">
        <f t="shared" si="34"/>
        <v>0</v>
      </c>
      <c r="CG21" s="63">
        <f t="shared" si="35"/>
        <v>0</v>
      </c>
      <c r="CH21" s="63">
        <f t="shared" si="36"/>
        <v>0</v>
      </c>
      <c r="CL21" s="63">
        <f t="shared" si="37"/>
        <v>0</v>
      </c>
      <c r="CM21" s="63">
        <f t="shared" si="38"/>
        <v>0</v>
      </c>
      <c r="CN21" s="63">
        <f t="shared" si="39"/>
        <v>0</v>
      </c>
      <c r="CO21" s="63">
        <f t="shared" si="40"/>
        <v>0</v>
      </c>
      <c r="CP21" s="63">
        <f t="shared" si="41"/>
        <v>0</v>
      </c>
      <c r="CQ21" s="63">
        <f t="shared" si="42"/>
        <v>0</v>
      </c>
    </row>
    <row r="22" spans="1:95" ht="18">
      <c r="A22" s="68"/>
      <c r="B22" s="88">
        <v>19</v>
      </c>
      <c r="C22" s="70">
        <v>19</v>
      </c>
      <c r="D22" s="51"/>
      <c r="E22" s="51"/>
      <c r="F22" s="51"/>
      <c r="G22" s="51"/>
      <c r="H22" s="51"/>
      <c r="I22" s="51"/>
      <c r="J22" s="85">
        <f t="shared" si="0"/>
        <v>0</v>
      </c>
      <c r="K22" s="85" t="e">
        <f t="shared" si="3"/>
        <v>#DIV/0!</v>
      </c>
      <c r="S22" s="97">
        <f t="shared" si="43"/>
        <v>0</v>
      </c>
      <c r="T22" s="97">
        <f t="shared" si="44"/>
        <v>0</v>
      </c>
      <c r="U22" s="97">
        <f t="shared" si="45"/>
        <v>0</v>
      </c>
      <c r="V22" s="97">
        <f t="shared" si="46"/>
        <v>0</v>
      </c>
      <c r="W22" s="97">
        <f t="shared" si="47"/>
        <v>0</v>
      </c>
      <c r="X22" s="97">
        <f t="shared" si="48"/>
        <v>0</v>
      </c>
      <c r="Y22" s="73">
        <f t="shared" si="5"/>
        <v>0</v>
      </c>
      <c r="Z22" s="99" t="e">
        <f t="shared" si="6"/>
        <v>#DIV/0!</v>
      </c>
      <c r="AA22" s="104"/>
      <c r="AB22" s="97" t="str">
        <f t="shared" si="7"/>
        <v> </v>
      </c>
      <c r="AC22" s="97" t="str">
        <f t="shared" si="8"/>
        <v> </v>
      </c>
      <c r="AD22" s="97" t="str">
        <f t="shared" si="9"/>
        <v> </v>
      </c>
      <c r="AE22" s="97" t="str">
        <f t="shared" si="10"/>
        <v> </v>
      </c>
      <c r="AF22" s="97" t="str">
        <f t="shared" si="11"/>
        <v> </v>
      </c>
      <c r="AG22" s="97" t="str">
        <f t="shared" si="12"/>
        <v> </v>
      </c>
      <c r="BA22" s="53" t="s">
        <v>69</v>
      </c>
      <c r="BB22" s="65" t="e">
        <f>SUM('SA 2019 SRP-Open'!#REF!-'SA 2019 SRP-Open'!#REF!)</f>
        <v>#REF!</v>
      </c>
      <c r="BC22" s="54" t="s">
        <v>61</v>
      </c>
      <c r="BD22" s="55" t="s">
        <v>70</v>
      </c>
      <c r="BE22" s="56" t="s">
        <v>71</v>
      </c>
      <c r="BF22" s="66" t="s">
        <v>72</v>
      </c>
      <c r="BH22" s="63">
        <f t="shared" si="13"/>
        <v>0</v>
      </c>
      <c r="BI22" s="63">
        <f t="shared" si="14"/>
        <v>0</v>
      </c>
      <c r="BJ22" s="63">
        <f t="shared" si="15"/>
        <v>0</v>
      </c>
      <c r="BK22" s="63">
        <f t="shared" si="16"/>
        <v>0</v>
      </c>
      <c r="BL22" s="63">
        <f t="shared" si="17"/>
        <v>0</v>
      </c>
      <c r="BM22" s="63">
        <f t="shared" si="18"/>
        <v>0</v>
      </c>
      <c r="BO22" s="63">
        <f t="shared" si="19"/>
        <v>0</v>
      </c>
      <c r="BP22" s="63">
        <f t="shared" si="20"/>
        <v>0</v>
      </c>
      <c r="BQ22" s="63">
        <f t="shared" si="21"/>
        <v>0</v>
      </c>
      <c r="BR22" s="63">
        <f t="shared" si="22"/>
        <v>0</v>
      </c>
      <c r="BS22" s="63">
        <f t="shared" si="23"/>
        <v>0</v>
      </c>
      <c r="BT22" s="63">
        <f t="shared" si="24"/>
        <v>0</v>
      </c>
      <c r="BV22" s="63">
        <f t="shared" si="25"/>
        <v>0</v>
      </c>
      <c r="BW22" s="63">
        <f t="shared" si="26"/>
        <v>0</v>
      </c>
      <c r="BX22" s="63">
        <f t="shared" si="27"/>
        <v>0</v>
      </c>
      <c r="BY22" s="63">
        <f t="shared" si="28"/>
        <v>0</v>
      </c>
      <c r="BZ22" s="63">
        <f t="shared" si="29"/>
        <v>0</v>
      </c>
      <c r="CA22" s="63">
        <f t="shared" si="30"/>
        <v>0</v>
      </c>
      <c r="CC22" s="63">
        <f t="shared" si="31"/>
        <v>0</v>
      </c>
      <c r="CD22" s="63">
        <f t="shared" si="32"/>
        <v>0</v>
      </c>
      <c r="CE22" s="63">
        <f t="shared" si="33"/>
        <v>0</v>
      </c>
      <c r="CF22" s="63">
        <f t="shared" si="34"/>
        <v>0</v>
      </c>
      <c r="CG22" s="63">
        <f t="shared" si="35"/>
        <v>0</v>
      </c>
      <c r="CH22" s="63">
        <f t="shared" si="36"/>
        <v>0</v>
      </c>
      <c r="CL22" s="63">
        <f t="shared" si="37"/>
        <v>0</v>
      </c>
      <c r="CM22" s="63">
        <f t="shared" si="38"/>
        <v>0</v>
      </c>
      <c r="CN22" s="63">
        <f t="shared" si="39"/>
        <v>0</v>
      </c>
      <c r="CO22" s="63">
        <f t="shared" si="40"/>
        <v>0</v>
      </c>
      <c r="CP22" s="63">
        <f t="shared" si="41"/>
        <v>0</v>
      </c>
      <c r="CQ22" s="63">
        <f t="shared" si="42"/>
        <v>0</v>
      </c>
    </row>
    <row r="23" spans="1:95" ht="18">
      <c r="A23" s="68"/>
      <c r="B23" s="88">
        <v>20</v>
      </c>
      <c r="C23" s="4">
        <v>20</v>
      </c>
      <c r="D23" s="52"/>
      <c r="E23" s="52"/>
      <c r="F23" s="52"/>
      <c r="G23" s="52"/>
      <c r="H23" s="52"/>
      <c r="I23" s="52"/>
      <c r="J23" s="85">
        <f t="shared" si="0"/>
        <v>0</v>
      </c>
      <c r="K23" s="85" t="e">
        <f t="shared" si="3"/>
        <v>#DIV/0!</v>
      </c>
      <c r="S23" s="97">
        <f t="shared" si="43"/>
        <v>0</v>
      </c>
      <c r="T23" s="97">
        <f t="shared" si="44"/>
        <v>0</v>
      </c>
      <c r="U23" s="97">
        <f t="shared" si="45"/>
        <v>0</v>
      </c>
      <c r="V23" s="97">
        <f t="shared" si="46"/>
        <v>0</v>
      </c>
      <c r="W23" s="97">
        <f t="shared" si="47"/>
        <v>0</v>
      </c>
      <c r="X23" s="97">
        <f t="shared" si="48"/>
        <v>0</v>
      </c>
      <c r="Y23" s="73">
        <f t="shared" si="5"/>
        <v>0</v>
      </c>
      <c r="Z23" s="99" t="e">
        <f t="shared" si="6"/>
        <v>#DIV/0!</v>
      </c>
      <c r="AA23" s="104"/>
      <c r="AB23" s="97" t="str">
        <f t="shared" si="7"/>
        <v> </v>
      </c>
      <c r="AC23" s="97" t="str">
        <f t="shared" si="8"/>
        <v> </v>
      </c>
      <c r="AD23" s="97" t="str">
        <f t="shared" si="9"/>
        <v> </v>
      </c>
      <c r="AE23" s="97" t="str">
        <f t="shared" si="10"/>
        <v> </v>
      </c>
      <c r="AF23" s="97" t="str">
        <f t="shared" si="11"/>
        <v> </v>
      </c>
      <c r="AG23" s="97" t="str">
        <f t="shared" si="12"/>
        <v> </v>
      </c>
      <c r="BA23" s="53" t="s">
        <v>69</v>
      </c>
      <c r="BB23" s="65" t="e">
        <f>SUM('SA 2019 SRP-Open'!#REF!-'SA 2019 SRP-Open'!#REF!)</f>
        <v>#REF!</v>
      </c>
      <c r="BC23" s="54" t="s">
        <v>61</v>
      </c>
      <c r="BD23" s="55" t="s">
        <v>70</v>
      </c>
      <c r="BE23" s="56" t="s">
        <v>71</v>
      </c>
      <c r="BF23" s="66" t="s">
        <v>72</v>
      </c>
      <c r="BH23" s="63">
        <f t="shared" si="13"/>
        <v>0</v>
      </c>
      <c r="BI23" s="63">
        <f t="shared" si="14"/>
        <v>0</v>
      </c>
      <c r="BJ23" s="63">
        <f t="shared" si="15"/>
        <v>0</v>
      </c>
      <c r="BK23" s="63">
        <f t="shared" si="16"/>
        <v>0</v>
      </c>
      <c r="BL23" s="63">
        <f t="shared" si="17"/>
        <v>0</v>
      </c>
      <c r="BM23" s="63">
        <f t="shared" si="18"/>
        <v>0</v>
      </c>
      <c r="BO23" s="63">
        <f t="shared" si="19"/>
        <v>0</v>
      </c>
      <c r="BP23" s="63">
        <f t="shared" si="20"/>
        <v>0</v>
      </c>
      <c r="BQ23" s="63">
        <f t="shared" si="21"/>
        <v>0</v>
      </c>
      <c r="BR23" s="63">
        <f t="shared" si="22"/>
        <v>0</v>
      </c>
      <c r="BS23" s="63">
        <f t="shared" si="23"/>
        <v>0</v>
      </c>
      <c r="BT23" s="63">
        <f t="shared" si="24"/>
        <v>0</v>
      </c>
      <c r="BV23" s="63">
        <f t="shared" si="25"/>
        <v>0</v>
      </c>
      <c r="BW23" s="63">
        <f t="shared" si="26"/>
        <v>0</v>
      </c>
      <c r="BX23" s="63">
        <f t="shared" si="27"/>
        <v>0</v>
      </c>
      <c r="BY23" s="63">
        <f t="shared" si="28"/>
        <v>0</v>
      </c>
      <c r="BZ23" s="63">
        <f t="shared" si="29"/>
        <v>0</v>
      </c>
      <c r="CA23" s="63">
        <f t="shared" si="30"/>
        <v>0</v>
      </c>
      <c r="CC23" s="63">
        <f t="shared" si="31"/>
        <v>0</v>
      </c>
      <c r="CD23" s="63">
        <f t="shared" si="32"/>
        <v>0</v>
      </c>
      <c r="CE23" s="63">
        <f t="shared" si="33"/>
        <v>0</v>
      </c>
      <c r="CF23" s="63">
        <f t="shared" si="34"/>
        <v>0</v>
      </c>
      <c r="CG23" s="63">
        <f t="shared" si="35"/>
        <v>0</v>
      </c>
      <c r="CH23" s="63">
        <f t="shared" si="36"/>
        <v>0</v>
      </c>
      <c r="CL23" s="63">
        <f t="shared" si="37"/>
        <v>0</v>
      </c>
      <c r="CM23" s="63">
        <f t="shared" si="38"/>
        <v>0</v>
      </c>
      <c r="CN23" s="63">
        <f t="shared" si="39"/>
        <v>0</v>
      </c>
      <c r="CO23" s="63">
        <f t="shared" si="40"/>
        <v>0</v>
      </c>
      <c r="CP23" s="63">
        <f t="shared" si="41"/>
        <v>0</v>
      </c>
      <c r="CQ23" s="63">
        <f t="shared" si="42"/>
        <v>0</v>
      </c>
    </row>
    <row r="24" spans="1:95" ht="18">
      <c r="A24" s="68"/>
      <c r="B24" s="88">
        <v>21</v>
      </c>
      <c r="C24" s="70">
        <v>21</v>
      </c>
      <c r="D24" s="51"/>
      <c r="E24" s="51"/>
      <c r="F24" s="51"/>
      <c r="G24" s="51"/>
      <c r="H24" s="51"/>
      <c r="I24" s="51"/>
      <c r="J24" s="85">
        <f t="shared" si="0"/>
        <v>0</v>
      </c>
      <c r="K24" s="85" t="e">
        <f t="shared" si="3"/>
        <v>#DIV/0!</v>
      </c>
      <c r="S24" s="97">
        <f t="shared" si="43"/>
        <v>0</v>
      </c>
      <c r="T24" s="97">
        <f t="shared" si="44"/>
        <v>0</v>
      </c>
      <c r="U24" s="97">
        <f t="shared" si="45"/>
        <v>0</v>
      </c>
      <c r="V24" s="97">
        <f t="shared" si="46"/>
        <v>0</v>
      </c>
      <c r="W24" s="97">
        <f t="shared" si="47"/>
        <v>0</v>
      </c>
      <c r="X24" s="97">
        <f t="shared" si="48"/>
        <v>0</v>
      </c>
      <c r="Y24" s="73">
        <f t="shared" si="5"/>
        <v>0</v>
      </c>
      <c r="Z24" s="99" t="e">
        <f t="shared" si="6"/>
        <v>#DIV/0!</v>
      </c>
      <c r="AA24" s="104"/>
      <c r="AB24" s="97" t="str">
        <f t="shared" si="7"/>
        <v> </v>
      </c>
      <c r="AC24" s="97" t="str">
        <f t="shared" si="8"/>
        <v> </v>
      </c>
      <c r="AD24" s="97" t="str">
        <f t="shared" si="9"/>
        <v> </v>
      </c>
      <c r="AE24" s="97" t="str">
        <f t="shared" si="10"/>
        <v> </v>
      </c>
      <c r="AF24" s="97" t="str">
        <f t="shared" si="11"/>
        <v> </v>
      </c>
      <c r="AG24" s="97" t="str">
        <f t="shared" si="12"/>
        <v> </v>
      </c>
      <c r="BA24" s="53" t="s">
        <v>69</v>
      </c>
      <c r="BB24" s="65" t="e">
        <f>SUM('SA 2019 SRP-Open'!#REF!-'SA 2019 SRP-Open'!#REF!)</f>
        <v>#REF!</v>
      </c>
      <c r="BC24" s="54" t="s">
        <v>61</v>
      </c>
      <c r="BD24" s="55" t="s">
        <v>70</v>
      </c>
      <c r="BE24" s="56" t="s">
        <v>71</v>
      </c>
      <c r="BF24" s="66" t="s">
        <v>72</v>
      </c>
      <c r="BH24" s="63">
        <f t="shared" si="13"/>
        <v>0</v>
      </c>
      <c r="BI24" s="63">
        <f t="shared" si="14"/>
        <v>0</v>
      </c>
      <c r="BJ24" s="63">
        <f t="shared" si="15"/>
        <v>0</v>
      </c>
      <c r="BK24" s="63">
        <f t="shared" si="16"/>
        <v>0</v>
      </c>
      <c r="BL24" s="63">
        <f t="shared" si="17"/>
        <v>0</v>
      </c>
      <c r="BM24" s="63">
        <f t="shared" si="18"/>
        <v>0</v>
      </c>
      <c r="BO24" s="63">
        <f t="shared" si="19"/>
        <v>0</v>
      </c>
      <c r="BP24" s="63">
        <f t="shared" si="20"/>
        <v>0</v>
      </c>
      <c r="BQ24" s="63">
        <f t="shared" si="21"/>
        <v>0</v>
      </c>
      <c r="BR24" s="63">
        <f t="shared" si="22"/>
        <v>0</v>
      </c>
      <c r="BS24" s="63">
        <f t="shared" si="23"/>
        <v>0</v>
      </c>
      <c r="BT24" s="63">
        <f t="shared" si="24"/>
        <v>0</v>
      </c>
      <c r="BV24" s="63">
        <f t="shared" si="25"/>
        <v>0</v>
      </c>
      <c r="BW24" s="63">
        <f t="shared" si="26"/>
        <v>0</v>
      </c>
      <c r="BX24" s="63">
        <f t="shared" si="27"/>
        <v>0</v>
      </c>
      <c r="BY24" s="63">
        <f t="shared" si="28"/>
        <v>0</v>
      </c>
      <c r="BZ24" s="63">
        <f t="shared" si="29"/>
        <v>0</v>
      </c>
      <c r="CA24" s="63">
        <f t="shared" si="30"/>
        <v>0</v>
      </c>
      <c r="CC24" s="63">
        <f t="shared" si="31"/>
        <v>0</v>
      </c>
      <c r="CD24" s="63">
        <f t="shared" si="32"/>
        <v>0</v>
      </c>
      <c r="CE24" s="63">
        <f t="shared" si="33"/>
        <v>0</v>
      </c>
      <c r="CF24" s="63">
        <f t="shared" si="34"/>
        <v>0</v>
      </c>
      <c r="CG24" s="63">
        <f t="shared" si="35"/>
        <v>0</v>
      </c>
      <c r="CH24" s="63">
        <f t="shared" si="36"/>
        <v>0</v>
      </c>
      <c r="CL24" s="63">
        <f t="shared" si="37"/>
        <v>0</v>
      </c>
      <c r="CM24" s="63">
        <f t="shared" si="38"/>
        <v>0</v>
      </c>
      <c r="CN24" s="63">
        <f t="shared" si="39"/>
        <v>0</v>
      </c>
      <c r="CO24" s="63">
        <f t="shared" si="40"/>
        <v>0</v>
      </c>
      <c r="CP24" s="63">
        <f t="shared" si="41"/>
        <v>0</v>
      </c>
      <c r="CQ24" s="63">
        <f t="shared" si="42"/>
        <v>0</v>
      </c>
    </row>
    <row r="25" spans="1:95" ht="18">
      <c r="A25" s="68"/>
      <c r="B25" s="88">
        <v>22</v>
      </c>
      <c r="C25" s="4">
        <v>22</v>
      </c>
      <c r="D25" s="52"/>
      <c r="E25" s="52"/>
      <c r="F25" s="52"/>
      <c r="G25" s="52"/>
      <c r="H25" s="52"/>
      <c r="I25" s="52"/>
      <c r="J25" s="85">
        <f t="shared" si="0"/>
        <v>0</v>
      </c>
      <c r="K25" s="85" t="e">
        <f t="shared" si="3"/>
        <v>#DIV/0!</v>
      </c>
      <c r="S25" s="97">
        <f t="shared" si="43"/>
        <v>0</v>
      </c>
      <c r="T25" s="97">
        <f t="shared" si="44"/>
        <v>0</v>
      </c>
      <c r="U25" s="97">
        <f t="shared" si="45"/>
        <v>0</v>
      </c>
      <c r="V25" s="97">
        <f t="shared" si="46"/>
        <v>0</v>
      </c>
      <c r="W25" s="97">
        <f t="shared" si="47"/>
        <v>0</v>
      </c>
      <c r="X25" s="97">
        <f t="shared" si="48"/>
        <v>0</v>
      </c>
      <c r="Y25" s="73">
        <f t="shared" si="5"/>
        <v>0</v>
      </c>
      <c r="Z25" s="99" t="e">
        <f t="shared" si="6"/>
        <v>#DIV/0!</v>
      </c>
      <c r="AA25" s="104"/>
      <c r="AB25" s="97" t="str">
        <f t="shared" si="7"/>
        <v> </v>
      </c>
      <c r="AC25" s="97" t="str">
        <f t="shared" si="8"/>
        <v> </v>
      </c>
      <c r="AD25" s="97" t="str">
        <f t="shared" si="9"/>
        <v> </v>
      </c>
      <c r="AE25" s="97" t="str">
        <f t="shared" si="10"/>
        <v> </v>
      </c>
      <c r="AF25" s="97" t="str">
        <f t="shared" si="11"/>
        <v> </v>
      </c>
      <c r="AG25" s="97" t="str">
        <f t="shared" si="12"/>
        <v> </v>
      </c>
      <c r="BA25" s="53" t="s">
        <v>69</v>
      </c>
      <c r="BB25" s="65" t="e">
        <f>SUM('SA 2019 SRP-Open'!#REF!-'SA 2019 SRP-Open'!#REF!)</f>
        <v>#REF!</v>
      </c>
      <c r="BC25" s="54" t="s">
        <v>61</v>
      </c>
      <c r="BD25" s="55" t="s">
        <v>70</v>
      </c>
      <c r="BE25" s="56" t="s">
        <v>71</v>
      </c>
      <c r="BF25" s="66" t="s">
        <v>72</v>
      </c>
      <c r="BH25" s="63">
        <f t="shared" si="13"/>
        <v>0</v>
      </c>
      <c r="BI25" s="63">
        <f t="shared" si="14"/>
        <v>0</v>
      </c>
      <c r="BJ25" s="63">
        <f t="shared" si="15"/>
        <v>0</v>
      </c>
      <c r="BK25" s="63">
        <f t="shared" si="16"/>
        <v>0</v>
      </c>
      <c r="BL25" s="63">
        <f t="shared" si="17"/>
        <v>0</v>
      </c>
      <c r="BM25" s="63">
        <f t="shared" si="18"/>
        <v>0</v>
      </c>
      <c r="BO25" s="63">
        <f t="shared" si="19"/>
        <v>0</v>
      </c>
      <c r="BP25" s="63">
        <f t="shared" si="20"/>
        <v>0</v>
      </c>
      <c r="BQ25" s="63">
        <f t="shared" si="21"/>
        <v>0</v>
      </c>
      <c r="BR25" s="63">
        <f t="shared" si="22"/>
        <v>0</v>
      </c>
      <c r="BS25" s="63">
        <f t="shared" si="23"/>
        <v>0</v>
      </c>
      <c r="BT25" s="63">
        <f t="shared" si="24"/>
        <v>0</v>
      </c>
      <c r="BV25" s="63">
        <f t="shared" si="25"/>
        <v>0</v>
      </c>
      <c r="BW25" s="63">
        <f t="shared" si="26"/>
        <v>0</v>
      </c>
      <c r="BX25" s="63">
        <f t="shared" si="27"/>
        <v>0</v>
      </c>
      <c r="BY25" s="63">
        <f t="shared" si="28"/>
        <v>0</v>
      </c>
      <c r="BZ25" s="63">
        <f t="shared" si="29"/>
        <v>0</v>
      </c>
      <c r="CA25" s="63">
        <f t="shared" si="30"/>
        <v>0</v>
      </c>
      <c r="CC25" s="63">
        <f t="shared" si="31"/>
        <v>0</v>
      </c>
      <c r="CD25" s="63">
        <f t="shared" si="32"/>
        <v>0</v>
      </c>
      <c r="CE25" s="63">
        <f t="shared" si="33"/>
        <v>0</v>
      </c>
      <c r="CF25" s="63">
        <f t="shared" si="34"/>
        <v>0</v>
      </c>
      <c r="CG25" s="63">
        <f t="shared" si="35"/>
        <v>0</v>
      </c>
      <c r="CH25" s="63">
        <f t="shared" si="36"/>
        <v>0</v>
      </c>
      <c r="CL25" s="63">
        <f t="shared" si="37"/>
        <v>0</v>
      </c>
      <c r="CM25" s="63">
        <f t="shared" si="38"/>
        <v>0</v>
      </c>
      <c r="CN25" s="63">
        <f t="shared" si="39"/>
        <v>0</v>
      </c>
      <c r="CO25" s="63">
        <f t="shared" si="40"/>
        <v>0</v>
      </c>
      <c r="CP25" s="63">
        <f t="shared" si="41"/>
        <v>0</v>
      </c>
      <c r="CQ25" s="63">
        <f t="shared" si="42"/>
        <v>0</v>
      </c>
    </row>
    <row r="26" spans="1:95" ht="18">
      <c r="A26" s="68"/>
      <c r="B26" s="88">
        <v>23</v>
      </c>
      <c r="C26" s="70">
        <v>23</v>
      </c>
      <c r="D26" s="51"/>
      <c r="E26" s="51"/>
      <c r="F26" s="51"/>
      <c r="G26" s="51"/>
      <c r="H26" s="51"/>
      <c r="I26" s="51"/>
      <c r="J26" s="85">
        <f t="shared" si="0"/>
        <v>0</v>
      </c>
      <c r="K26" s="85" t="e">
        <f t="shared" si="3"/>
        <v>#DIV/0!</v>
      </c>
      <c r="S26" s="97">
        <f t="shared" si="43"/>
        <v>0</v>
      </c>
      <c r="T26" s="97">
        <f t="shared" si="44"/>
        <v>0</v>
      </c>
      <c r="U26" s="97">
        <f t="shared" si="45"/>
        <v>0</v>
      </c>
      <c r="V26" s="97">
        <f t="shared" si="46"/>
        <v>0</v>
      </c>
      <c r="W26" s="97">
        <f t="shared" si="47"/>
        <v>0</v>
      </c>
      <c r="X26" s="97">
        <f t="shared" si="48"/>
        <v>0</v>
      </c>
      <c r="Y26" s="73">
        <f t="shared" si="5"/>
        <v>0</v>
      </c>
      <c r="Z26" s="99" t="e">
        <f t="shared" si="6"/>
        <v>#DIV/0!</v>
      </c>
      <c r="AA26" s="104"/>
      <c r="AB26" s="97" t="str">
        <f t="shared" si="7"/>
        <v> </v>
      </c>
      <c r="AC26" s="97" t="str">
        <f t="shared" si="8"/>
        <v> </v>
      </c>
      <c r="AD26" s="97" t="str">
        <f t="shared" si="9"/>
        <v> </v>
      </c>
      <c r="AE26" s="97" t="str">
        <f t="shared" si="10"/>
        <v> </v>
      </c>
      <c r="AF26" s="97" t="str">
        <f t="shared" si="11"/>
        <v> </v>
      </c>
      <c r="AG26" s="97" t="str">
        <f t="shared" si="12"/>
        <v> </v>
      </c>
      <c r="BA26" s="53" t="s">
        <v>69</v>
      </c>
      <c r="BB26" s="65" t="e">
        <f>SUM('SA 2019 SRP-Open'!#REF!-'SA 2019 SRP-Open'!#REF!)</f>
        <v>#REF!</v>
      </c>
      <c r="BC26" s="54" t="s">
        <v>61</v>
      </c>
      <c r="BD26" s="55" t="s">
        <v>70</v>
      </c>
      <c r="BE26" s="56" t="s">
        <v>71</v>
      </c>
      <c r="BF26" s="66" t="s">
        <v>72</v>
      </c>
      <c r="BH26" s="63">
        <f t="shared" si="13"/>
        <v>0</v>
      </c>
      <c r="BI26" s="63">
        <f t="shared" si="14"/>
        <v>0</v>
      </c>
      <c r="BJ26" s="63">
        <f t="shared" si="15"/>
        <v>0</v>
      </c>
      <c r="BK26" s="63">
        <f t="shared" si="16"/>
        <v>0</v>
      </c>
      <c r="BL26" s="63">
        <f t="shared" si="17"/>
        <v>0</v>
      </c>
      <c r="BM26" s="63">
        <f t="shared" si="18"/>
        <v>0</v>
      </c>
      <c r="BO26" s="63">
        <f t="shared" si="19"/>
        <v>0</v>
      </c>
      <c r="BP26" s="63">
        <f t="shared" si="20"/>
        <v>0</v>
      </c>
      <c r="BQ26" s="63">
        <f t="shared" si="21"/>
        <v>0</v>
      </c>
      <c r="BR26" s="63">
        <f t="shared" si="22"/>
        <v>0</v>
      </c>
      <c r="BS26" s="63">
        <f t="shared" si="23"/>
        <v>0</v>
      </c>
      <c r="BT26" s="63">
        <f t="shared" si="24"/>
        <v>0</v>
      </c>
      <c r="BV26" s="63">
        <f t="shared" si="25"/>
        <v>0</v>
      </c>
      <c r="BW26" s="63">
        <f t="shared" si="26"/>
        <v>0</v>
      </c>
      <c r="BX26" s="63">
        <f t="shared" si="27"/>
        <v>0</v>
      </c>
      <c r="BY26" s="63">
        <f t="shared" si="28"/>
        <v>0</v>
      </c>
      <c r="BZ26" s="63">
        <f t="shared" si="29"/>
        <v>0</v>
      </c>
      <c r="CA26" s="63">
        <f t="shared" si="30"/>
        <v>0</v>
      </c>
      <c r="CC26" s="63">
        <f t="shared" si="31"/>
        <v>0</v>
      </c>
      <c r="CD26" s="63">
        <f t="shared" si="32"/>
        <v>0</v>
      </c>
      <c r="CE26" s="63">
        <f t="shared" si="33"/>
        <v>0</v>
      </c>
      <c r="CF26" s="63">
        <f t="shared" si="34"/>
        <v>0</v>
      </c>
      <c r="CG26" s="63">
        <f t="shared" si="35"/>
        <v>0</v>
      </c>
      <c r="CH26" s="63">
        <f t="shared" si="36"/>
        <v>0</v>
      </c>
      <c r="CL26" s="63">
        <f t="shared" si="37"/>
        <v>0</v>
      </c>
      <c r="CM26" s="63">
        <f t="shared" si="38"/>
        <v>0</v>
      </c>
      <c r="CN26" s="63">
        <f t="shared" si="39"/>
        <v>0</v>
      </c>
      <c r="CO26" s="63">
        <f t="shared" si="40"/>
        <v>0</v>
      </c>
      <c r="CP26" s="63">
        <f t="shared" si="41"/>
        <v>0</v>
      </c>
      <c r="CQ26" s="63">
        <f t="shared" si="42"/>
        <v>0</v>
      </c>
    </row>
    <row r="27" spans="1:95" ht="18">
      <c r="A27" s="68"/>
      <c r="B27" s="88">
        <v>24</v>
      </c>
      <c r="C27" s="4">
        <v>24</v>
      </c>
      <c r="D27" s="52"/>
      <c r="E27" s="52"/>
      <c r="F27" s="52"/>
      <c r="G27" s="52"/>
      <c r="H27" s="52"/>
      <c r="I27" s="52"/>
      <c r="J27" s="85">
        <f t="shared" si="0"/>
        <v>0</v>
      </c>
      <c r="K27" s="85" t="e">
        <f t="shared" si="3"/>
        <v>#DIV/0!</v>
      </c>
      <c r="S27" s="97">
        <f t="shared" si="43"/>
        <v>0</v>
      </c>
      <c r="T27" s="97">
        <f t="shared" si="44"/>
        <v>0</v>
      </c>
      <c r="U27" s="97">
        <f t="shared" si="45"/>
        <v>0</v>
      </c>
      <c r="V27" s="97">
        <f t="shared" si="46"/>
        <v>0</v>
      </c>
      <c r="W27" s="97">
        <f t="shared" si="47"/>
        <v>0</v>
      </c>
      <c r="X27" s="97">
        <f t="shared" si="48"/>
        <v>0</v>
      </c>
      <c r="Y27" s="73">
        <f t="shared" si="5"/>
        <v>0</v>
      </c>
      <c r="Z27" s="99" t="e">
        <f t="shared" si="6"/>
        <v>#DIV/0!</v>
      </c>
      <c r="AA27" s="104"/>
      <c r="AB27" s="97" t="str">
        <f t="shared" si="7"/>
        <v> </v>
      </c>
      <c r="AC27" s="97" t="str">
        <f t="shared" si="8"/>
        <v> </v>
      </c>
      <c r="AD27" s="97" t="str">
        <f t="shared" si="9"/>
        <v> </v>
      </c>
      <c r="AE27" s="97" t="str">
        <f t="shared" si="10"/>
        <v> </v>
      </c>
      <c r="AF27" s="97" t="str">
        <f t="shared" si="11"/>
        <v> </v>
      </c>
      <c r="AG27" s="97" t="str">
        <f t="shared" si="12"/>
        <v> </v>
      </c>
      <c r="BA27" s="53" t="s">
        <v>69</v>
      </c>
      <c r="BB27" s="65" t="e">
        <f>SUM('SA 2019 SRP-Open'!#REF!-'SA 2019 SRP-Open'!#REF!)</f>
        <v>#REF!</v>
      </c>
      <c r="BC27" s="54" t="s">
        <v>61</v>
      </c>
      <c r="BD27" s="55" t="s">
        <v>70</v>
      </c>
      <c r="BE27" s="56" t="s">
        <v>71</v>
      </c>
      <c r="BF27" s="66" t="s">
        <v>72</v>
      </c>
      <c r="BH27" s="63">
        <f t="shared" si="13"/>
        <v>0</v>
      </c>
      <c r="BI27" s="63">
        <f t="shared" si="14"/>
        <v>0</v>
      </c>
      <c r="BJ27" s="63">
        <f t="shared" si="15"/>
        <v>0</v>
      </c>
      <c r="BK27" s="63">
        <f t="shared" si="16"/>
        <v>0</v>
      </c>
      <c r="BL27" s="63">
        <f t="shared" si="17"/>
        <v>0</v>
      </c>
      <c r="BM27" s="63">
        <f t="shared" si="18"/>
        <v>0</v>
      </c>
      <c r="BO27" s="63">
        <f t="shared" si="19"/>
        <v>0</v>
      </c>
      <c r="BP27" s="63">
        <f t="shared" si="20"/>
        <v>0</v>
      </c>
      <c r="BQ27" s="63">
        <f t="shared" si="21"/>
        <v>0</v>
      </c>
      <c r="BR27" s="63">
        <f t="shared" si="22"/>
        <v>0</v>
      </c>
      <c r="BS27" s="63">
        <f t="shared" si="23"/>
        <v>0</v>
      </c>
      <c r="BT27" s="63">
        <f t="shared" si="24"/>
        <v>0</v>
      </c>
      <c r="BV27" s="63">
        <f t="shared" si="25"/>
        <v>0</v>
      </c>
      <c r="BW27" s="63">
        <f t="shared" si="26"/>
        <v>0</v>
      </c>
      <c r="BX27" s="63">
        <f t="shared" si="27"/>
        <v>0</v>
      </c>
      <c r="BY27" s="63">
        <f t="shared" si="28"/>
        <v>0</v>
      </c>
      <c r="BZ27" s="63">
        <f t="shared" si="29"/>
        <v>0</v>
      </c>
      <c r="CA27" s="63">
        <f t="shared" si="30"/>
        <v>0</v>
      </c>
      <c r="CC27" s="63">
        <f t="shared" si="31"/>
        <v>0</v>
      </c>
      <c r="CD27" s="63">
        <f t="shared" si="32"/>
        <v>0</v>
      </c>
      <c r="CE27" s="63">
        <f t="shared" si="33"/>
        <v>0</v>
      </c>
      <c r="CF27" s="63">
        <f t="shared" si="34"/>
        <v>0</v>
      </c>
      <c r="CG27" s="63">
        <f t="shared" si="35"/>
        <v>0</v>
      </c>
      <c r="CH27" s="63">
        <f t="shared" si="36"/>
        <v>0</v>
      </c>
      <c r="CL27" s="63">
        <f t="shared" si="37"/>
        <v>0</v>
      </c>
      <c r="CM27" s="63">
        <f t="shared" si="38"/>
        <v>0</v>
      </c>
      <c r="CN27" s="63">
        <f t="shared" si="39"/>
        <v>0</v>
      </c>
      <c r="CO27" s="63">
        <f t="shared" si="40"/>
        <v>0</v>
      </c>
      <c r="CP27" s="63">
        <f t="shared" si="41"/>
        <v>0</v>
      </c>
      <c r="CQ27" s="63">
        <f t="shared" si="42"/>
        <v>0</v>
      </c>
    </row>
    <row r="28" spans="1:95" ht="18">
      <c r="A28" s="68"/>
      <c r="B28" s="88">
        <v>25</v>
      </c>
      <c r="C28" s="70">
        <v>25</v>
      </c>
      <c r="D28" s="51"/>
      <c r="E28" s="51"/>
      <c r="F28" s="51"/>
      <c r="G28" s="51"/>
      <c r="H28" s="51"/>
      <c r="I28" s="51"/>
      <c r="J28" s="85">
        <f t="shared" si="0"/>
        <v>0</v>
      </c>
      <c r="K28" s="85" t="e">
        <f t="shared" si="3"/>
        <v>#DIV/0!</v>
      </c>
      <c r="S28" s="97">
        <f t="shared" si="43"/>
        <v>0</v>
      </c>
      <c r="T28" s="97">
        <f t="shared" si="44"/>
        <v>0</v>
      </c>
      <c r="U28" s="97">
        <f t="shared" si="45"/>
        <v>0</v>
      </c>
      <c r="V28" s="97">
        <f t="shared" si="46"/>
        <v>0</v>
      </c>
      <c r="W28" s="97">
        <f t="shared" si="47"/>
        <v>0</v>
      </c>
      <c r="X28" s="97">
        <f t="shared" si="48"/>
        <v>0</v>
      </c>
      <c r="Y28" s="73">
        <f t="shared" si="5"/>
        <v>0</v>
      </c>
      <c r="Z28" s="99" t="e">
        <f t="shared" si="6"/>
        <v>#DIV/0!</v>
      </c>
      <c r="AA28" s="104"/>
      <c r="AB28" s="97" t="str">
        <f t="shared" si="7"/>
        <v> </v>
      </c>
      <c r="AC28" s="97" t="str">
        <f t="shared" si="8"/>
        <v> </v>
      </c>
      <c r="AD28" s="97" t="str">
        <f t="shared" si="9"/>
        <v> </v>
      </c>
      <c r="AE28" s="97" t="str">
        <f t="shared" si="10"/>
        <v> </v>
      </c>
      <c r="AF28" s="97" t="str">
        <f t="shared" si="11"/>
        <v> </v>
      </c>
      <c r="AG28" s="97" t="str">
        <f t="shared" si="12"/>
        <v> </v>
      </c>
      <c r="BA28" s="53" t="s">
        <v>69</v>
      </c>
      <c r="BB28" s="65" t="e">
        <f>SUM('SA 2019 SRP-Open'!#REF!-'SA 2019 SRP-Open'!#REF!)</f>
        <v>#REF!</v>
      </c>
      <c r="BC28" s="54" t="s">
        <v>61</v>
      </c>
      <c r="BD28" s="55" t="s">
        <v>70</v>
      </c>
      <c r="BE28" s="56" t="s">
        <v>71</v>
      </c>
      <c r="BF28" s="66" t="s">
        <v>72</v>
      </c>
      <c r="BH28" s="63">
        <f t="shared" si="13"/>
        <v>0</v>
      </c>
      <c r="BI28" s="63">
        <f t="shared" si="14"/>
        <v>0</v>
      </c>
      <c r="BJ28" s="63">
        <f t="shared" si="15"/>
        <v>0</v>
      </c>
      <c r="BK28" s="63">
        <f t="shared" si="16"/>
        <v>0</v>
      </c>
      <c r="BL28" s="63">
        <f t="shared" si="17"/>
        <v>0</v>
      </c>
      <c r="BM28" s="63">
        <f t="shared" si="18"/>
        <v>0</v>
      </c>
      <c r="BO28" s="63">
        <f t="shared" si="19"/>
        <v>0</v>
      </c>
      <c r="BP28" s="63">
        <f t="shared" si="20"/>
        <v>0</v>
      </c>
      <c r="BQ28" s="63">
        <f t="shared" si="21"/>
        <v>0</v>
      </c>
      <c r="BR28" s="63">
        <f t="shared" si="22"/>
        <v>0</v>
      </c>
      <c r="BS28" s="63">
        <f t="shared" si="23"/>
        <v>0</v>
      </c>
      <c r="BT28" s="63">
        <f t="shared" si="24"/>
        <v>0</v>
      </c>
      <c r="BV28" s="63">
        <f t="shared" si="25"/>
        <v>0</v>
      </c>
      <c r="BW28" s="63">
        <f t="shared" si="26"/>
        <v>0</v>
      </c>
      <c r="BX28" s="63">
        <f t="shared" si="27"/>
        <v>0</v>
      </c>
      <c r="BY28" s="63">
        <f t="shared" si="28"/>
        <v>0</v>
      </c>
      <c r="BZ28" s="63">
        <f t="shared" si="29"/>
        <v>0</v>
      </c>
      <c r="CA28" s="63">
        <f t="shared" si="30"/>
        <v>0</v>
      </c>
      <c r="CC28" s="63">
        <f t="shared" si="31"/>
        <v>0</v>
      </c>
      <c r="CD28" s="63">
        <f t="shared" si="32"/>
        <v>0</v>
      </c>
      <c r="CE28" s="63">
        <f t="shared" si="33"/>
        <v>0</v>
      </c>
      <c r="CF28" s="63">
        <f t="shared" si="34"/>
        <v>0</v>
      </c>
      <c r="CG28" s="63">
        <f t="shared" si="35"/>
        <v>0</v>
      </c>
      <c r="CH28" s="63">
        <f t="shared" si="36"/>
        <v>0</v>
      </c>
      <c r="CL28" s="63">
        <f t="shared" si="37"/>
        <v>0</v>
      </c>
      <c r="CM28" s="63">
        <f t="shared" si="38"/>
        <v>0</v>
      </c>
      <c r="CN28" s="63">
        <f t="shared" si="39"/>
        <v>0</v>
      </c>
      <c r="CO28" s="63">
        <f t="shared" si="40"/>
        <v>0</v>
      </c>
      <c r="CP28" s="63">
        <f t="shared" si="41"/>
        <v>0</v>
      </c>
      <c r="CQ28" s="63">
        <f t="shared" si="42"/>
        <v>0</v>
      </c>
    </row>
    <row r="29" spans="1:95" ht="18">
      <c r="A29" s="68"/>
      <c r="B29" s="88">
        <v>26</v>
      </c>
      <c r="C29" s="4">
        <v>26</v>
      </c>
      <c r="D29" s="52"/>
      <c r="E29" s="52"/>
      <c r="F29" s="52"/>
      <c r="G29" s="52"/>
      <c r="H29" s="52"/>
      <c r="I29" s="52"/>
      <c r="J29" s="85">
        <f t="shared" si="0"/>
        <v>0</v>
      </c>
      <c r="K29" s="85" t="e">
        <f t="shared" si="3"/>
        <v>#DIV/0!</v>
      </c>
      <c r="S29" s="97">
        <f t="shared" si="43"/>
        <v>0</v>
      </c>
      <c r="T29" s="97">
        <f t="shared" si="44"/>
        <v>0</v>
      </c>
      <c r="U29" s="97">
        <f t="shared" si="45"/>
        <v>0</v>
      </c>
      <c r="V29" s="97">
        <f t="shared" si="46"/>
        <v>0</v>
      </c>
      <c r="W29" s="97">
        <f t="shared" si="47"/>
        <v>0</v>
      </c>
      <c r="X29" s="97">
        <f t="shared" si="48"/>
        <v>0</v>
      </c>
      <c r="Y29" s="73">
        <f t="shared" si="5"/>
        <v>0</v>
      </c>
      <c r="Z29" s="99" t="e">
        <f t="shared" si="6"/>
        <v>#DIV/0!</v>
      </c>
      <c r="AA29" s="104"/>
      <c r="AB29" s="97" t="str">
        <f t="shared" si="7"/>
        <v> </v>
      </c>
      <c r="AC29" s="97" t="str">
        <f t="shared" si="8"/>
        <v> </v>
      </c>
      <c r="AD29" s="97" t="str">
        <f t="shared" si="9"/>
        <v> </v>
      </c>
      <c r="AE29" s="97" t="str">
        <f t="shared" si="10"/>
        <v> </v>
      </c>
      <c r="AF29" s="97" t="str">
        <f t="shared" si="11"/>
        <v> </v>
      </c>
      <c r="AG29" s="97" t="str">
        <f t="shared" si="12"/>
        <v> </v>
      </c>
      <c r="BA29" s="53" t="s">
        <v>69</v>
      </c>
      <c r="BB29" s="65" t="e">
        <f>SUM('SA 2019 SRP-Open'!#REF!-'SA 2019 SRP-Open'!#REF!)</f>
        <v>#REF!</v>
      </c>
      <c r="BC29" s="54" t="s">
        <v>61</v>
      </c>
      <c r="BD29" s="55" t="s">
        <v>70</v>
      </c>
      <c r="BE29" s="56" t="s">
        <v>71</v>
      </c>
      <c r="BF29" s="66" t="s">
        <v>72</v>
      </c>
      <c r="BH29" s="63">
        <f t="shared" si="13"/>
        <v>0</v>
      </c>
      <c r="BI29" s="63">
        <f t="shared" si="14"/>
        <v>0</v>
      </c>
      <c r="BJ29" s="63">
        <f t="shared" si="15"/>
        <v>0</v>
      </c>
      <c r="BK29" s="63">
        <f t="shared" si="16"/>
        <v>0</v>
      </c>
      <c r="BL29" s="63">
        <f t="shared" si="17"/>
        <v>0</v>
      </c>
      <c r="BM29" s="63">
        <f t="shared" si="18"/>
        <v>0</v>
      </c>
      <c r="BO29" s="63">
        <f t="shared" si="19"/>
        <v>0</v>
      </c>
      <c r="BP29" s="63">
        <f t="shared" si="20"/>
        <v>0</v>
      </c>
      <c r="BQ29" s="63">
        <f t="shared" si="21"/>
        <v>0</v>
      </c>
      <c r="BR29" s="63">
        <f t="shared" si="22"/>
        <v>0</v>
      </c>
      <c r="BS29" s="63">
        <f t="shared" si="23"/>
        <v>0</v>
      </c>
      <c r="BT29" s="63">
        <f t="shared" si="24"/>
        <v>0</v>
      </c>
      <c r="BV29" s="63">
        <f t="shared" si="25"/>
        <v>0</v>
      </c>
      <c r="BW29" s="63">
        <f t="shared" si="26"/>
        <v>0</v>
      </c>
      <c r="BX29" s="63">
        <f t="shared" si="27"/>
        <v>0</v>
      </c>
      <c r="BY29" s="63">
        <f t="shared" si="28"/>
        <v>0</v>
      </c>
      <c r="BZ29" s="63">
        <f t="shared" si="29"/>
        <v>0</v>
      </c>
      <c r="CA29" s="63">
        <f t="shared" si="30"/>
        <v>0</v>
      </c>
      <c r="CC29" s="63">
        <f t="shared" si="31"/>
        <v>0</v>
      </c>
      <c r="CD29" s="63">
        <f t="shared" si="32"/>
        <v>0</v>
      </c>
      <c r="CE29" s="63">
        <f t="shared" si="33"/>
        <v>0</v>
      </c>
      <c r="CF29" s="63">
        <f t="shared" si="34"/>
        <v>0</v>
      </c>
      <c r="CG29" s="63">
        <f t="shared" si="35"/>
        <v>0</v>
      </c>
      <c r="CH29" s="63">
        <f t="shared" si="36"/>
        <v>0</v>
      </c>
      <c r="CL29" s="63">
        <f t="shared" si="37"/>
        <v>0</v>
      </c>
      <c r="CM29" s="63">
        <f t="shared" si="38"/>
        <v>0</v>
      </c>
      <c r="CN29" s="63">
        <f t="shared" si="39"/>
        <v>0</v>
      </c>
      <c r="CO29" s="63">
        <f t="shared" si="40"/>
        <v>0</v>
      </c>
      <c r="CP29" s="63">
        <f t="shared" si="41"/>
        <v>0</v>
      </c>
      <c r="CQ29" s="63">
        <f t="shared" si="42"/>
        <v>0</v>
      </c>
    </row>
    <row r="30" spans="1:95" ht="18">
      <c r="A30" s="68"/>
      <c r="B30" s="88">
        <v>27</v>
      </c>
      <c r="C30" s="70">
        <v>27</v>
      </c>
      <c r="D30" s="51"/>
      <c r="E30" s="51"/>
      <c r="F30" s="51"/>
      <c r="G30" s="51"/>
      <c r="H30" s="51"/>
      <c r="I30" s="51"/>
      <c r="J30" s="85">
        <f t="shared" si="0"/>
        <v>0</v>
      </c>
      <c r="K30" s="85" t="e">
        <f t="shared" si="3"/>
        <v>#DIV/0!</v>
      </c>
      <c r="S30" s="97">
        <f t="shared" si="43"/>
        <v>0</v>
      </c>
      <c r="T30" s="97">
        <f t="shared" si="44"/>
        <v>0</v>
      </c>
      <c r="U30" s="97">
        <f t="shared" si="45"/>
        <v>0</v>
      </c>
      <c r="V30" s="97">
        <f t="shared" si="46"/>
        <v>0</v>
      </c>
      <c r="W30" s="97">
        <f t="shared" si="47"/>
        <v>0</v>
      </c>
      <c r="X30" s="97">
        <f t="shared" si="48"/>
        <v>0</v>
      </c>
      <c r="Y30" s="73">
        <f t="shared" si="5"/>
        <v>0</v>
      </c>
      <c r="Z30" s="99" t="e">
        <f t="shared" si="6"/>
        <v>#DIV/0!</v>
      </c>
      <c r="AA30" s="104"/>
      <c r="AB30" s="97" t="str">
        <f t="shared" si="7"/>
        <v> </v>
      </c>
      <c r="AC30" s="97" t="str">
        <f t="shared" si="8"/>
        <v> </v>
      </c>
      <c r="AD30" s="97" t="str">
        <f t="shared" si="9"/>
        <v> </v>
      </c>
      <c r="AE30" s="97" t="str">
        <f t="shared" si="10"/>
        <v> </v>
      </c>
      <c r="AF30" s="97" t="str">
        <f t="shared" si="11"/>
        <v> </v>
      </c>
      <c r="AG30" s="97" t="str">
        <f t="shared" si="12"/>
        <v> </v>
      </c>
      <c r="BA30" s="53" t="s">
        <v>69</v>
      </c>
      <c r="BB30" s="65" t="e">
        <f>SUM('SA 2019 SRP-Open'!#REF!-'SA 2019 SRP-Open'!#REF!)</f>
        <v>#REF!</v>
      </c>
      <c r="BC30" s="54" t="s">
        <v>61</v>
      </c>
      <c r="BD30" s="55" t="s">
        <v>70</v>
      </c>
      <c r="BE30" s="56" t="s">
        <v>71</v>
      </c>
      <c r="BF30" s="66" t="s">
        <v>72</v>
      </c>
      <c r="BH30" s="63">
        <f t="shared" si="13"/>
        <v>0</v>
      </c>
      <c r="BI30" s="63">
        <f t="shared" si="14"/>
        <v>0</v>
      </c>
      <c r="BJ30" s="63">
        <f t="shared" si="15"/>
        <v>0</v>
      </c>
      <c r="BK30" s="63">
        <f t="shared" si="16"/>
        <v>0</v>
      </c>
      <c r="BL30" s="63">
        <f t="shared" si="17"/>
        <v>0</v>
      </c>
      <c r="BM30" s="63">
        <f t="shared" si="18"/>
        <v>0</v>
      </c>
      <c r="BO30" s="63">
        <f t="shared" si="19"/>
        <v>0</v>
      </c>
      <c r="BP30" s="63">
        <f t="shared" si="20"/>
        <v>0</v>
      </c>
      <c r="BQ30" s="63">
        <f t="shared" si="21"/>
        <v>0</v>
      </c>
      <c r="BR30" s="63">
        <f t="shared" si="22"/>
        <v>0</v>
      </c>
      <c r="BS30" s="63">
        <f t="shared" si="23"/>
        <v>0</v>
      </c>
      <c r="BT30" s="63">
        <f t="shared" si="24"/>
        <v>0</v>
      </c>
      <c r="BV30" s="63">
        <f t="shared" si="25"/>
        <v>0</v>
      </c>
      <c r="BW30" s="63">
        <f t="shared" si="26"/>
        <v>0</v>
      </c>
      <c r="BX30" s="63">
        <f t="shared" si="27"/>
        <v>0</v>
      </c>
      <c r="BY30" s="63">
        <f t="shared" si="28"/>
        <v>0</v>
      </c>
      <c r="BZ30" s="63">
        <f t="shared" si="29"/>
        <v>0</v>
      </c>
      <c r="CA30" s="63">
        <f t="shared" si="30"/>
        <v>0</v>
      </c>
      <c r="CC30" s="63">
        <f t="shared" si="31"/>
        <v>0</v>
      </c>
      <c r="CD30" s="63">
        <f t="shared" si="32"/>
        <v>0</v>
      </c>
      <c r="CE30" s="63">
        <f t="shared" si="33"/>
        <v>0</v>
      </c>
      <c r="CF30" s="63">
        <f t="shared" si="34"/>
        <v>0</v>
      </c>
      <c r="CG30" s="63">
        <f t="shared" si="35"/>
        <v>0</v>
      </c>
      <c r="CH30" s="63">
        <f t="shared" si="36"/>
        <v>0</v>
      </c>
      <c r="CL30" s="63">
        <f t="shared" si="37"/>
        <v>0</v>
      </c>
      <c r="CM30" s="63">
        <f t="shared" si="38"/>
        <v>0</v>
      </c>
      <c r="CN30" s="63">
        <f t="shared" si="39"/>
        <v>0</v>
      </c>
      <c r="CO30" s="63">
        <f t="shared" si="40"/>
        <v>0</v>
      </c>
      <c r="CP30" s="63">
        <f t="shared" si="41"/>
        <v>0</v>
      </c>
      <c r="CQ30" s="63">
        <f t="shared" si="42"/>
        <v>0</v>
      </c>
    </row>
    <row r="31" spans="1:95" ht="18">
      <c r="A31" s="68"/>
      <c r="B31" s="88">
        <v>28</v>
      </c>
      <c r="C31" s="4">
        <v>28</v>
      </c>
      <c r="D31" s="52"/>
      <c r="E31" s="52"/>
      <c r="F31" s="52"/>
      <c r="G31" s="52"/>
      <c r="H31" s="52"/>
      <c r="I31" s="52"/>
      <c r="J31" s="85">
        <f t="shared" si="0"/>
        <v>0</v>
      </c>
      <c r="K31" s="85" t="e">
        <f t="shared" si="3"/>
        <v>#DIV/0!</v>
      </c>
      <c r="S31" s="97">
        <f t="shared" si="43"/>
        <v>0</v>
      </c>
      <c r="T31" s="97">
        <f t="shared" si="44"/>
        <v>0</v>
      </c>
      <c r="U31" s="97">
        <f t="shared" si="45"/>
        <v>0</v>
      </c>
      <c r="V31" s="97">
        <f t="shared" si="46"/>
        <v>0</v>
      </c>
      <c r="W31" s="97">
        <f t="shared" si="47"/>
        <v>0</v>
      </c>
      <c r="X31" s="97">
        <f t="shared" si="48"/>
        <v>0</v>
      </c>
      <c r="Y31" s="73">
        <f t="shared" si="5"/>
        <v>0</v>
      </c>
      <c r="Z31" s="99" t="e">
        <f t="shared" si="6"/>
        <v>#DIV/0!</v>
      </c>
      <c r="AA31" s="104"/>
      <c r="AB31" s="97" t="str">
        <f t="shared" si="7"/>
        <v> </v>
      </c>
      <c r="AC31" s="97" t="str">
        <f t="shared" si="8"/>
        <v> </v>
      </c>
      <c r="AD31" s="97" t="str">
        <f t="shared" si="9"/>
        <v> </v>
      </c>
      <c r="AE31" s="97" t="str">
        <f t="shared" si="10"/>
        <v> </v>
      </c>
      <c r="AF31" s="97" t="str">
        <f t="shared" si="11"/>
        <v> </v>
      </c>
      <c r="AG31" s="97" t="str">
        <f t="shared" si="12"/>
        <v> </v>
      </c>
      <c r="BA31" s="53" t="s">
        <v>69</v>
      </c>
      <c r="BB31" s="65" t="e">
        <f>SUM('SA 2019 SRP-Open'!#REF!-'SA 2019 SRP-Open'!#REF!)</f>
        <v>#REF!</v>
      </c>
      <c r="BC31" s="54" t="s">
        <v>61</v>
      </c>
      <c r="BD31" s="55" t="s">
        <v>70</v>
      </c>
      <c r="BE31" s="56" t="s">
        <v>71</v>
      </c>
      <c r="BF31" s="66" t="s">
        <v>72</v>
      </c>
      <c r="BH31" s="63">
        <f t="shared" si="13"/>
        <v>0</v>
      </c>
      <c r="BI31" s="63">
        <f t="shared" si="14"/>
        <v>0</v>
      </c>
      <c r="BJ31" s="63">
        <f t="shared" si="15"/>
        <v>0</v>
      </c>
      <c r="BK31" s="63">
        <f t="shared" si="16"/>
        <v>0</v>
      </c>
      <c r="BL31" s="63">
        <f t="shared" si="17"/>
        <v>0</v>
      </c>
      <c r="BM31" s="63">
        <f t="shared" si="18"/>
        <v>0</v>
      </c>
      <c r="BO31" s="63">
        <f t="shared" si="19"/>
        <v>0</v>
      </c>
      <c r="BP31" s="63">
        <f t="shared" si="20"/>
        <v>0</v>
      </c>
      <c r="BQ31" s="63">
        <f t="shared" si="21"/>
        <v>0</v>
      </c>
      <c r="BR31" s="63">
        <f t="shared" si="22"/>
        <v>0</v>
      </c>
      <c r="BS31" s="63">
        <f t="shared" si="23"/>
        <v>0</v>
      </c>
      <c r="BT31" s="63">
        <f t="shared" si="24"/>
        <v>0</v>
      </c>
      <c r="BV31" s="63">
        <f t="shared" si="25"/>
        <v>0</v>
      </c>
      <c r="BW31" s="63">
        <f t="shared" si="26"/>
        <v>0</v>
      </c>
      <c r="BX31" s="63">
        <f t="shared" si="27"/>
        <v>0</v>
      </c>
      <c r="BY31" s="63">
        <f t="shared" si="28"/>
        <v>0</v>
      </c>
      <c r="BZ31" s="63">
        <f t="shared" si="29"/>
        <v>0</v>
      </c>
      <c r="CA31" s="63">
        <f t="shared" si="30"/>
        <v>0</v>
      </c>
      <c r="CC31" s="63">
        <f t="shared" si="31"/>
        <v>0</v>
      </c>
      <c r="CD31" s="63">
        <f t="shared" si="32"/>
        <v>0</v>
      </c>
      <c r="CE31" s="63">
        <f t="shared" si="33"/>
        <v>0</v>
      </c>
      <c r="CF31" s="63">
        <f t="shared" si="34"/>
        <v>0</v>
      </c>
      <c r="CG31" s="63">
        <f t="shared" si="35"/>
        <v>0</v>
      </c>
      <c r="CH31" s="63">
        <f t="shared" si="36"/>
        <v>0</v>
      </c>
      <c r="CL31" s="63">
        <f t="shared" si="37"/>
        <v>0</v>
      </c>
      <c r="CM31" s="63">
        <f t="shared" si="38"/>
        <v>0</v>
      </c>
      <c r="CN31" s="63">
        <f t="shared" si="39"/>
        <v>0</v>
      </c>
      <c r="CO31" s="63">
        <f t="shared" si="40"/>
        <v>0</v>
      </c>
      <c r="CP31" s="63">
        <f t="shared" si="41"/>
        <v>0</v>
      </c>
      <c r="CQ31" s="63">
        <f t="shared" si="42"/>
        <v>0</v>
      </c>
    </row>
    <row r="32" spans="1:95" ht="18">
      <c r="A32" s="68"/>
      <c r="B32" s="88">
        <v>29</v>
      </c>
      <c r="C32" s="70">
        <v>29</v>
      </c>
      <c r="D32" s="51"/>
      <c r="E32" s="51"/>
      <c r="F32" s="51"/>
      <c r="G32" s="51"/>
      <c r="H32" s="51"/>
      <c r="I32" s="51"/>
      <c r="J32" s="85">
        <f t="shared" si="0"/>
        <v>0</v>
      </c>
      <c r="K32" s="85" t="e">
        <f t="shared" si="3"/>
        <v>#DIV/0!</v>
      </c>
      <c r="S32" s="97">
        <f t="shared" si="43"/>
        <v>0</v>
      </c>
      <c r="T32" s="97">
        <f t="shared" si="44"/>
        <v>0</v>
      </c>
      <c r="U32" s="97">
        <f t="shared" si="45"/>
        <v>0</v>
      </c>
      <c r="V32" s="97">
        <f t="shared" si="46"/>
        <v>0</v>
      </c>
      <c r="W32" s="97">
        <f t="shared" si="47"/>
        <v>0</v>
      </c>
      <c r="X32" s="97">
        <f t="shared" si="48"/>
        <v>0</v>
      </c>
      <c r="Y32" s="73">
        <f t="shared" si="5"/>
        <v>0</v>
      </c>
      <c r="Z32" s="99" t="e">
        <f t="shared" si="6"/>
        <v>#DIV/0!</v>
      </c>
      <c r="AA32" s="104"/>
      <c r="AB32" s="97" t="str">
        <f t="shared" si="7"/>
        <v> </v>
      </c>
      <c r="AC32" s="97" t="str">
        <f t="shared" si="8"/>
        <v> </v>
      </c>
      <c r="AD32" s="97" t="str">
        <f t="shared" si="9"/>
        <v> </v>
      </c>
      <c r="AE32" s="97" t="str">
        <f t="shared" si="10"/>
        <v> </v>
      </c>
      <c r="AF32" s="97" t="str">
        <f t="shared" si="11"/>
        <v> </v>
      </c>
      <c r="AG32" s="97" t="str">
        <f t="shared" si="12"/>
        <v> </v>
      </c>
      <c r="BA32" s="53" t="s">
        <v>69</v>
      </c>
      <c r="BB32" s="65" t="e">
        <f>SUM('SA 2019 SRP-Open'!#REF!-'SA 2019 SRP-Open'!#REF!)</f>
        <v>#REF!</v>
      </c>
      <c r="BC32" s="54" t="s">
        <v>61</v>
      </c>
      <c r="BD32" s="55" t="s">
        <v>70</v>
      </c>
      <c r="BE32" s="56" t="s">
        <v>71</v>
      </c>
      <c r="BF32" s="66" t="s">
        <v>72</v>
      </c>
      <c r="BH32" s="63">
        <f t="shared" si="13"/>
        <v>0</v>
      </c>
      <c r="BI32" s="63">
        <f t="shared" si="14"/>
        <v>0</v>
      </c>
      <c r="BJ32" s="63">
        <f t="shared" si="15"/>
        <v>0</v>
      </c>
      <c r="BK32" s="63">
        <f t="shared" si="16"/>
        <v>0</v>
      </c>
      <c r="BL32" s="63">
        <f t="shared" si="17"/>
        <v>0</v>
      </c>
      <c r="BM32" s="63">
        <f t="shared" si="18"/>
        <v>0</v>
      </c>
      <c r="BO32" s="63">
        <f t="shared" si="19"/>
        <v>0</v>
      </c>
      <c r="BP32" s="63">
        <f t="shared" si="20"/>
        <v>0</v>
      </c>
      <c r="BQ32" s="63">
        <f t="shared" si="21"/>
        <v>0</v>
      </c>
      <c r="BR32" s="63">
        <f t="shared" si="22"/>
        <v>0</v>
      </c>
      <c r="BS32" s="63">
        <f t="shared" si="23"/>
        <v>0</v>
      </c>
      <c r="BT32" s="63">
        <f t="shared" si="24"/>
        <v>0</v>
      </c>
      <c r="BV32" s="63">
        <f t="shared" si="25"/>
        <v>0</v>
      </c>
      <c r="BW32" s="63">
        <f t="shared" si="26"/>
        <v>0</v>
      </c>
      <c r="BX32" s="63">
        <f t="shared" si="27"/>
        <v>0</v>
      </c>
      <c r="BY32" s="63">
        <f t="shared" si="28"/>
        <v>0</v>
      </c>
      <c r="BZ32" s="63">
        <f t="shared" si="29"/>
        <v>0</v>
      </c>
      <c r="CA32" s="63">
        <f t="shared" si="30"/>
        <v>0</v>
      </c>
      <c r="CC32" s="63">
        <f t="shared" si="31"/>
        <v>0</v>
      </c>
      <c r="CD32" s="63">
        <f t="shared" si="32"/>
        <v>0</v>
      </c>
      <c r="CE32" s="63">
        <f t="shared" si="33"/>
        <v>0</v>
      </c>
      <c r="CF32" s="63">
        <f t="shared" si="34"/>
        <v>0</v>
      </c>
      <c r="CG32" s="63">
        <f t="shared" si="35"/>
        <v>0</v>
      </c>
      <c r="CH32" s="63">
        <f t="shared" si="36"/>
        <v>0</v>
      </c>
      <c r="CL32" s="63">
        <f t="shared" si="37"/>
        <v>0</v>
      </c>
      <c r="CM32" s="63">
        <f t="shared" si="38"/>
        <v>0</v>
      </c>
      <c r="CN32" s="63">
        <f t="shared" si="39"/>
        <v>0</v>
      </c>
      <c r="CO32" s="63">
        <f t="shared" si="40"/>
        <v>0</v>
      </c>
      <c r="CP32" s="63">
        <f t="shared" si="41"/>
        <v>0</v>
      </c>
      <c r="CQ32" s="63">
        <f t="shared" si="42"/>
        <v>0</v>
      </c>
    </row>
    <row r="33" spans="1:95" ht="18">
      <c r="A33" s="68"/>
      <c r="B33" s="88">
        <v>30</v>
      </c>
      <c r="C33" s="4">
        <v>30</v>
      </c>
      <c r="D33" s="52"/>
      <c r="E33" s="52"/>
      <c r="F33" s="52"/>
      <c r="G33" s="52"/>
      <c r="H33" s="52"/>
      <c r="I33" s="52"/>
      <c r="J33" s="85">
        <f t="shared" si="0"/>
        <v>0</v>
      </c>
      <c r="K33" s="85" t="e">
        <f t="shared" si="3"/>
        <v>#DIV/0!</v>
      </c>
      <c r="S33" s="97">
        <f t="shared" si="43"/>
        <v>0</v>
      </c>
      <c r="T33" s="97">
        <f t="shared" si="44"/>
        <v>0</v>
      </c>
      <c r="U33" s="97">
        <f t="shared" si="45"/>
        <v>0</v>
      </c>
      <c r="V33" s="97">
        <f t="shared" si="46"/>
        <v>0</v>
      </c>
      <c r="W33" s="97">
        <f t="shared" si="47"/>
        <v>0</v>
      </c>
      <c r="X33" s="97">
        <f t="shared" si="48"/>
        <v>0</v>
      </c>
      <c r="Y33" s="73">
        <f t="shared" si="5"/>
        <v>0</v>
      </c>
      <c r="Z33" s="99" t="e">
        <f t="shared" si="6"/>
        <v>#DIV/0!</v>
      </c>
      <c r="AA33" s="104"/>
      <c r="AB33" s="97" t="str">
        <f t="shared" si="7"/>
        <v> </v>
      </c>
      <c r="AC33" s="97" t="str">
        <f t="shared" si="8"/>
        <v> </v>
      </c>
      <c r="AD33" s="97" t="str">
        <f t="shared" si="9"/>
        <v> </v>
      </c>
      <c r="AE33" s="97" t="str">
        <f t="shared" si="10"/>
        <v> </v>
      </c>
      <c r="AF33" s="97" t="str">
        <f t="shared" si="11"/>
        <v> </v>
      </c>
      <c r="AG33" s="97" t="str">
        <f t="shared" si="12"/>
        <v> </v>
      </c>
      <c r="BA33" s="53" t="s">
        <v>69</v>
      </c>
      <c r="BB33" s="65" t="e">
        <f>SUM('SA 2019 SRP-Open'!#REF!-'SA 2019 SRP-Open'!#REF!)</f>
        <v>#REF!</v>
      </c>
      <c r="BC33" s="54" t="s">
        <v>61</v>
      </c>
      <c r="BD33" s="55" t="s">
        <v>70</v>
      </c>
      <c r="BE33" s="56" t="s">
        <v>71</v>
      </c>
      <c r="BF33" s="66" t="s">
        <v>72</v>
      </c>
      <c r="BH33" s="63">
        <f t="shared" si="13"/>
        <v>0</v>
      </c>
      <c r="BI33" s="63">
        <f t="shared" si="14"/>
        <v>0</v>
      </c>
      <c r="BJ33" s="63">
        <f t="shared" si="15"/>
        <v>0</v>
      </c>
      <c r="BK33" s="63">
        <f t="shared" si="16"/>
        <v>0</v>
      </c>
      <c r="BL33" s="63">
        <f t="shared" si="17"/>
        <v>0</v>
      </c>
      <c r="BM33" s="63">
        <f t="shared" si="18"/>
        <v>0</v>
      </c>
      <c r="BO33" s="63">
        <f t="shared" si="19"/>
        <v>0</v>
      </c>
      <c r="BP33" s="63">
        <f t="shared" si="20"/>
        <v>0</v>
      </c>
      <c r="BQ33" s="63">
        <f t="shared" si="21"/>
        <v>0</v>
      </c>
      <c r="BR33" s="63">
        <f t="shared" si="22"/>
        <v>0</v>
      </c>
      <c r="BS33" s="63">
        <f t="shared" si="23"/>
        <v>0</v>
      </c>
      <c r="BT33" s="63">
        <f t="shared" si="24"/>
        <v>0</v>
      </c>
      <c r="BV33" s="63">
        <f t="shared" si="25"/>
        <v>0</v>
      </c>
      <c r="BW33" s="63">
        <f t="shared" si="26"/>
        <v>0</v>
      </c>
      <c r="BX33" s="63">
        <f t="shared" si="27"/>
        <v>0</v>
      </c>
      <c r="BY33" s="63">
        <f t="shared" si="28"/>
        <v>0</v>
      </c>
      <c r="BZ33" s="63">
        <f t="shared" si="29"/>
        <v>0</v>
      </c>
      <c r="CA33" s="63">
        <f t="shared" si="30"/>
        <v>0</v>
      </c>
      <c r="CC33" s="63">
        <f t="shared" si="31"/>
        <v>0</v>
      </c>
      <c r="CD33" s="63">
        <f t="shared" si="32"/>
        <v>0</v>
      </c>
      <c r="CE33" s="63">
        <f t="shared" si="33"/>
        <v>0</v>
      </c>
      <c r="CF33" s="63">
        <f t="shared" si="34"/>
        <v>0</v>
      </c>
      <c r="CG33" s="63">
        <f t="shared" si="35"/>
        <v>0</v>
      </c>
      <c r="CH33" s="63">
        <f t="shared" si="36"/>
        <v>0</v>
      </c>
      <c r="CL33" s="63">
        <f t="shared" si="37"/>
        <v>0</v>
      </c>
      <c r="CM33" s="63">
        <f t="shared" si="38"/>
        <v>0</v>
      </c>
      <c r="CN33" s="63">
        <f t="shared" si="39"/>
        <v>0</v>
      </c>
      <c r="CO33" s="63">
        <f t="shared" si="40"/>
        <v>0</v>
      </c>
      <c r="CP33" s="63">
        <f t="shared" si="41"/>
        <v>0</v>
      </c>
      <c r="CQ33" s="63">
        <f t="shared" si="42"/>
        <v>0</v>
      </c>
    </row>
    <row r="34" spans="1:95" ht="18">
      <c r="A34" s="68"/>
      <c r="B34" s="88">
        <v>31</v>
      </c>
      <c r="C34" s="70">
        <v>31</v>
      </c>
      <c r="D34" s="51"/>
      <c r="E34" s="51"/>
      <c r="F34" s="51"/>
      <c r="G34" s="51"/>
      <c r="H34" s="51"/>
      <c r="I34" s="51"/>
      <c r="J34" s="85">
        <f t="shared" si="0"/>
        <v>0</v>
      </c>
      <c r="K34" s="85" t="e">
        <f t="shared" si="3"/>
        <v>#DIV/0!</v>
      </c>
      <c r="S34" s="97">
        <f t="shared" si="43"/>
        <v>0</v>
      </c>
      <c r="T34" s="97">
        <f t="shared" si="44"/>
        <v>0</v>
      </c>
      <c r="U34" s="97">
        <f t="shared" si="45"/>
        <v>0</v>
      </c>
      <c r="V34" s="97">
        <f t="shared" si="46"/>
        <v>0</v>
      </c>
      <c r="W34" s="97">
        <f t="shared" si="47"/>
        <v>0</v>
      </c>
      <c r="X34" s="97">
        <f t="shared" si="48"/>
        <v>0</v>
      </c>
      <c r="Y34" s="73">
        <f t="shared" si="5"/>
        <v>0</v>
      </c>
      <c r="Z34" s="99" t="e">
        <f t="shared" si="6"/>
        <v>#DIV/0!</v>
      </c>
      <c r="AA34" s="104"/>
      <c r="AB34" s="97" t="str">
        <f t="shared" si="7"/>
        <v> </v>
      </c>
      <c r="AC34" s="97" t="str">
        <f t="shared" si="8"/>
        <v> </v>
      </c>
      <c r="AD34" s="97" t="str">
        <f t="shared" si="9"/>
        <v> </v>
      </c>
      <c r="AE34" s="97" t="str">
        <f t="shared" si="10"/>
        <v> </v>
      </c>
      <c r="AF34" s="97" t="str">
        <f t="shared" si="11"/>
        <v> </v>
      </c>
      <c r="AG34" s="97" t="str">
        <f t="shared" si="12"/>
        <v> </v>
      </c>
      <c r="BA34" s="53" t="s">
        <v>69</v>
      </c>
      <c r="BB34" s="65" t="e">
        <f>SUM('SA 2019 SRP-Open'!#REF!-'SA 2019 SRP-Open'!#REF!)</f>
        <v>#REF!</v>
      </c>
      <c r="BC34" s="54" t="s">
        <v>61</v>
      </c>
      <c r="BD34" s="55" t="s">
        <v>70</v>
      </c>
      <c r="BE34" s="56" t="s">
        <v>71</v>
      </c>
      <c r="BF34" s="66" t="s">
        <v>72</v>
      </c>
      <c r="BH34" s="63">
        <f t="shared" si="13"/>
        <v>0</v>
      </c>
      <c r="BI34" s="63">
        <f t="shared" si="14"/>
        <v>0</v>
      </c>
      <c r="BJ34" s="63">
        <f t="shared" si="15"/>
        <v>0</v>
      </c>
      <c r="BK34" s="63">
        <f t="shared" si="16"/>
        <v>0</v>
      </c>
      <c r="BL34" s="63">
        <f t="shared" si="17"/>
        <v>0</v>
      </c>
      <c r="BM34" s="63">
        <f t="shared" si="18"/>
        <v>0</v>
      </c>
      <c r="BO34" s="63">
        <f t="shared" si="19"/>
        <v>0</v>
      </c>
      <c r="BP34" s="63">
        <f t="shared" si="20"/>
        <v>0</v>
      </c>
      <c r="BQ34" s="63">
        <f t="shared" si="21"/>
        <v>0</v>
      </c>
      <c r="BR34" s="63">
        <f t="shared" si="22"/>
        <v>0</v>
      </c>
      <c r="BS34" s="63">
        <f t="shared" si="23"/>
        <v>0</v>
      </c>
      <c r="BT34" s="63">
        <f t="shared" si="24"/>
        <v>0</v>
      </c>
      <c r="BV34" s="63">
        <f t="shared" si="25"/>
        <v>0</v>
      </c>
      <c r="BW34" s="63">
        <f t="shared" si="26"/>
        <v>0</v>
      </c>
      <c r="BX34" s="63">
        <f t="shared" si="27"/>
        <v>0</v>
      </c>
      <c r="BY34" s="63">
        <f t="shared" si="28"/>
        <v>0</v>
      </c>
      <c r="BZ34" s="63">
        <f t="shared" si="29"/>
        <v>0</v>
      </c>
      <c r="CA34" s="63">
        <f t="shared" si="30"/>
        <v>0</v>
      </c>
      <c r="CC34" s="63">
        <f t="shared" si="31"/>
        <v>0</v>
      </c>
      <c r="CD34" s="63">
        <f t="shared" si="32"/>
        <v>0</v>
      </c>
      <c r="CE34" s="63">
        <f t="shared" si="33"/>
        <v>0</v>
      </c>
      <c r="CF34" s="63">
        <f t="shared" si="34"/>
        <v>0</v>
      </c>
      <c r="CG34" s="63">
        <f t="shared" si="35"/>
        <v>0</v>
      </c>
      <c r="CH34" s="63">
        <f t="shared" si="36"/>
        <v>0</v>
      </c>
      <c r="CL34" s="63">
        <f t="shared" si="37"/>
        <v>0</v>
      </c>
      <c r="CM34" s="63">
        <f t="shared" si="38"/>
        <v>0</v>
      </c>
      <c r="CN34" s="63">
        <f t="shared" si="39"/>
        <v>0</v>
      </c>
      <c r="CO34" s="63">
        <f t="shared" si="40"/>
        <v>0</v>
      </c>
      <c r="CP34" s="63">
        <f t="shared" si="41"/>
        <v>0</v>
      </c>
      <c r="CQ34" s="63">
        <f t="shared" si="42"/>
        <v>0</v>
      </c>
    </row>
    <row r="35" spans="1:95" ht="18">
      <c r="A35" s="68"/>
      <c r="B35" s="88">
        <v>32</v>
      </c>
      <c r="C35" s="4">
        <v>32</v>
      </c>
      <c r="D35" s="52"/>
      <c r="E35" s="52"/>
      <c r="F35" s="52"/>
      <c r="G35" s="52"/>
      <c r="H35" s="52"/>
      <c r="I35" s="52"/>
      <c r="J35" s="85">
        <f aca="true" t="shared" si="49" ref="J35:J53">Y35</f>
        <v>0</v>
      </c>
      <c r="K35" s="85" t="e">
        <f aca="true" t="shared" si="50" ref="K35:K53">Z35</f>
        <v>#DIV/0!</v>
      </c>
      <c r="S35" s="97">
        <f t="shared" si="43"/>
        <v>0</v>
      </c>
      <c r="T35" s="97">
        <f t="shared" si="44"/>
        <v>0</v>
      </c>
      <c r="U35" s="97">
        <f t="shared" si="45"/>
        <v>0</v>
      </c>
      <c r="V35" s="97">
        <f t="shared" si="46"/>
        <v>0</v>
      </c>
      <c r="W35" s="97">
        <f t="shared" si="47"/>
        <v>0</v>
      </c>
      <c r="X35" s="97">
        <f t="shared" si="48"/>
        <v>0</v>
      </c>
      <c r="Y35" s="73">
        <f t="shared" si="5"/>
        <v>0</v>
      </c>
      <c r="Z35" s="99" t="e">
        <f t="shared" si="6"/>
        <v>#DIV/0!</v>
      </c>
      <c r="AA35" s="104"/>
      <c r="AB35" s="97" t="str">
        <f t="shared" si="7"/>
        <v> </v>
      </c>
      <c r="AC35" s="97" t="str">
        <f t="shared" si="8"/>
        <v> </v>
      </c>
      <c r="AD35" s="97" t="str">
        <f t="shared" si="9"/>
        <v> </v>
      </c>
      <c r="AE35" s="97" t="str">
        <f t="shared" si="10"/>
        <v> </v>
      </c>
      <c r="AF35" s="97" t="str">
        <f t="shared" si="11"/>
        <v> </v>
      </c>
      <c r="AG35" s="97" t="str">
        <f t="shared" si="12"/>
        <v> </v>
      </c>
      <c r="BA35" s="53" t="s">
        <v>69</v>
      </c>
      <c r="BB35" s="65" t="e">
        <f>SUM('SA 2019 SRP-Open'!#REF!-'SA 2019 SRP-Open'!#REF!)</f>
        <v>#REF!</v>
      </c>
      <c r="BC35" s="54" t="s">
        <v>61</v>
      </c>
      <c r="BD35" s="55" t="s">
        <v>70</v>
      </c>
      <c r="BE35" s="56" t="s">
        <v>71</v>
      </c>
      <c r="BF35" s="66" t="s">
        <v>72</v>
      </c>
      <c r="BH35" s="63">
        <f t="shared" si="13"/>
        <v>0</v>
      </c>
      <c r="BI35" s="63">
        <f t="shared" si="14"/>
        <v>0</v>
      </c>
      <c r="BJ35" s="63">
        <f t="shared" si="15"/>
        <v>0</v>
      </c>
      <c r="BK35" s="63">
        <f t="shared" si="16"/>
        <v>0</v>
      </c>
      <c r="BL35" s="63">
        <f t="shared" si="17"/>
        <v>0</v>
      </c>
      <c r="BM35" s="63">
        <f t="shared" si="18"/>
        <v>0</v>
      </c>
      <c r="BO35" s="63">
        <f t="shared" si="19"/>
        <v>0</v>
      </c>
      <c r="BP35" s="63">
        <f t="shared" si="20"/>
        <v>0</v>
      </c>
      <c r="BQ35" s="63">
        <f t="shared" si="21"/>
        <v>0</v>
      </c>
      <c r="BR35" s="63">
        <f t="shared" si="22"/>
        <v>0</v>
      </c>
      <c r="BS35" s="63">
        <f t="shared" si="23"/>
        <v>0</v>
      </c>
      <c r="BT35" s="63">
        <f t="shared" si="24"/>
        <v>0</v>
      </c>
      <c r="BV35" s="63">
        <f t="shared" si="25"/>
        <v>0</v>
      </c>
      <c r="BW35" s="63">
        <f t="shared" si="26"/>
        <v>0</v>
      </c>
      <c r="BX35" s="63">
        <f t="shared" si="27"/>
        <v>0</v>
      </c>
      <c r="BY35" s="63">
        <f t="shared" si="28"/>
        <v>0</v>
      </c>
      <c r="BZ35" s="63">
        <f t="shared" si="29"/>
        <v>0</v>
      </c>
      <c r="CA35" s="63">
        <f t="shared" si="30"/>
        <v>0</v>
      </c>
      <c r="CC35" s="63">
        <f t="shared" si="31"/>
        <v>0</v>
      </c>
      <c r="CD35" s="63">
        <f t="shared" si="32"/>
        <v>0</v>
      </c>
      <c r="CE35" s="63">
        <f t="shared" si="33"/>
        <v>0</v>
      </c>
      <c r="CF35" s="63">
        <f t="shared" si="34"/>
        <v>0</v>
      </c>
      <c r="CG35" s="63">
        <f t="shared" si="35"/>
        <v>0</v>
      </c>
      <c r="CH35" s="63">
        <f t="shared" si="36"/>
        <v>0</v>
      </c>
      <c r="CL35" s="63">
        <f t="shared" si="37"/>
        <v>0</v>
      </c>
      <c r="CM35" s="63">
        <f t="shared" si="38"/>
        <v>0</v>
      </c>
      <c r="CN35" s="63">
        <f t="shared" si="39"/>
        <v>0</v>
      </c>
      <c r="CO35" s="63">
        <f t="shared" si="40"/>
        <v>0</v>
      </c>
      <c r="CP35" s="63">
        <f t="shared" si="41"/>
        <v>0</v>
      </c>
      <c r="CQ35" s="63">
        <f t="shared" si="42"/>
        <v>0</v>
      </c>
    </row>
    <row r="36" spans="1:95" ht="18">
      <c r="A36" s="68"/>
      <c r="B36" s="88">
        <v>33</v>
      </c>
      <c r="C36" s="70">
        <v>33</v>
      </c>
      <c r="D36" s="51"/>
      <c r="E36" s="51"/>
      <c r="F36" s="51"/>
      <c r="G36" s="51"/>
      <c r="H36" s="51"/>
      <c r="I36" s="51"/>
      <c r="J36" s="85">
        <f t="shared" si="49"/>
        <v>0</v>
      </c>
      <c r="K36" s="85" t="e">
        <f t="shared" si="50"/>
        <v>#DIV/0!</v>
      </c>
      <c r="S36" s="97">
        <f t="shared" si="43"/>
        <v>0</v>
      </c>
      <c r="T36" s="97">
        <f t="shared" si="44"/>
        <v>0</v>
      </c>
      <c r="U36" s="97">
        <f t="shared" si="45"/>
        <v>0</v>
      </c>
      <c r="V36" s="97">
        <f t="shared" si="46"/>
        <v>0</v>
      </c>
      <c r="W36" s="97">
        <f t="shared" si="47"/>
        <v>0</v>
      </c>
      <c r="X36" s="97">
        <f t="shared" si="48"/>
        <v>0</v>
      </c>
      <c r="Y36" s="73">
        <f aca="true" t="shared" si="51" ref="Y36:Y53">SUM(S36:X36)</f>
        <v>0</v>
      </c>
      <c r="Z36" s="99" t="e">
        <f aca="true" t="shared" si="52" ref="Z36:Z53">AVERAGE(AB36:AG36)</f>
        <v>#DIV/0!</v>
      </c>
      <c r="AA36" s="104"/>
      <c r="AB36" s="97" t="str">
        <f aca="true" t="shared" si="53" ref="AB36:AB53">IF(S36&gt;0,S36," ")</f>
        <v> </v>
      </c>
      <c r="AC36" s="97" t="str">
        <f aca="true" t="shared" si="54" ref="AC36:AC53">IF(T36&gt;0,T36," ")</f>
        <v> </v>
      </c>
      <c r="AD36" s="97" t="str">
        <f aca="true" t="shared" si="55" ref="AD36:AD53">IF(U36&gt;0,U36," ")</f>
        <v> </v>
      </c>
      <c r="AE36" s="97" t="str">
        <f aca="true" t="shared" si="56" ref="AE36:AE53">IF(V36&gt;0,V36," ")</f>
        <v> </v>
      </c>
      <c r="AF36" s="97" t="str">
        <f aca="true" t="shared" si="57" ref="AF36:AF53">IF(W36&gt;0,W36," ")</f>
        <v> </v>
      </c>
      <c r="AG36" s="97" t="str">
        <f aca="true" t="shared" si="58" ref="AG36:AG53">IF(X36&gt;0,X36," ")</f>
        <v> </v>
      </c>
      <c r="BA36" s="53" t="s">
        <v>69</v>
      </c>
      <c r="BB36" s="65" t="e">
        <f>SUM('SA 2019 SRP-Open'!#REF!-'SA 2019 SRP-Open'!#REF!)</f>
        <v>#REF!</v>
      </c>
      <c r="BC36" s="54" t="s">
        <v>61</v>
      </c>
      <c r="BD36" s="55" t="s">
        <v>70</v>
      </c>
      <c r="BE36" s="56" t="s">
        <v>71</v>
      </c>
      <c r="BF36" s="66" t="s">
        <v>72</v>
      </c>
      <c r="BH36" s="63">
        <f aca="true" t="shared" si="59" ref="BH36:BH53">IF(D36=1,30,IF(D36=2,29,IF(D36=3,28,IF(D36=4,27,IF(D36=5,26,IF(D36=6,25,IF(D36=7,24,IF(D36=8,23,0))))))))</f>
        <v>0</v>
      </c>
      <c r="BI36" s="63">
        <f aca="true" t="shared" si="60" ref="BI36:BI53">IF(E36=1,30,IF(E36=2,29,IF(E36=3,28,IF(E36=4,27,IF(E36=5,26,IF(E36=6,25,IF(E36=7,24,IF(E36=8,23,0))))))))</f>
        <v>0</v>
      </c>
      <c r="BJ36" s="63">
        <f aca="true" t="shared" si="61" ref="BJ36:BJ53">IF(F36=1,30,IF(F36=2,29,IF(F36=3,28,IF(F36=4,27,IF(F36=5,26,IF(F36=6,25,IF(F36=7,24,IF(F36=8,23,0))))))))</f>
        <v>0</v>
      </c>
      <c r="BK36" s="63">
        <f aca="true" t="shared" si="62" ref="BK36:BK53">IF(G36=1,30,IF(G36=2,29,IF(G36=3,28,IF(G36=4,27,IF(G36=5,26,IF(G36=6,25,IF(G36=7,24,IF(G36=8,23,0))))))))</f>
        <v>0</v>
      </c>
      <c r="BL36" s="63">
        <f aca="true" t="shared" si="63" ref="BL36:BL53">IF(H36=1,30,IF(H36=2,29,IF(H36=3,28,IF(H36=4,27,IF(H36=5,26,IF(H36=6,25,IF(H36=7,24,IF(H36=8,23,0))))))))</f>
        <v>0</v>
      </c>
      <c r="BM36" s="63">
        <f aca="true" t="shared" si="64" ref="BM36:BM53">IF(I36=1,30,IF(I36=2,29,IF(I36=3,28,IF(I36=4,27,IF(I36=5,26,IF(I36=6,25,IF(I36=7,24,IF(I36=8,23,0))))))))</f>
        <v>0</v>
      </c>
      <c r="BO36" s="63">
        <f aca="true" t="shared" si="65" ref="BO36:BO53">IF(D36=9,22,IF(D36=10,21,IF(D36=11,20,IF(D36=12,19,IF(D36=13,18,IF(D36=14,17,IF(D36=15,16,IF(D36=16,15,0))))))))</f>
        <v>0</v>
      </c>
      <c r="BP36" s="63">
        <f aca="true" t="shared" si="66" ref="BP36:BP53">IF(E36=9,22,IF(E36=10,21,IF(E36=11,20,IF(E36=12,19,IF(E36=13,18,IF(E36=14,17,IF(E36=15,16,IF(E36=16,15,0))))))))</f>
        <v>0</v>
      </c>
      <c r="BQ36" s="63">
        <f aca="true" t="shared" si="67" ref="BQ36:BQ53">IF(F36=9,22,IF(F36=10,21,IF(F36=11,20,IF(F36=12,19,IF(F36=13,18,IF(F36=14,17,IF(F36=15,16,IF(F36=16,15,0))))))))</f>
        <v>0</v>
      </c>
      <c r="BR36" s="63">
        <f aca="true" t="shared" si="68" ref="BR36:BR53">IF(G36=9,22,IF(G36=10,21,IF(G36=11,20,IF(G36=12,19,IF(G36=13,18,IF(G36=14,17,IF(G36=15,16,IF(G36=16,15,0))))))))</f>
        <v>0</v>
      </c>
      <c r="BS36" s="63">
        <f aca="true" t="shared" si="69" ref="BS36:BS53">IF(H36=9,22,IF(H36=10,21,IF(H36=11,20,IF(H36=12,19,IF(H36=13,18,IF(H36=14,17,IF(H36=15,16,IF(H36=16,15,0))))))))</f>
        <v>0</v>
      </c>
      <c r="BT36" s="63">
        <f aca="true" t="shared" si="70" ref="BT36:BT53">IF(I36=9,22,IF(I36=10,21,IF(I36=11,20,IF(I36=12,19,IF(I36=13,18,IF(I36=14,17,IF(I36=15,16,IF(I36=16,15,0))))))))</f>
        <v>0</v>
      </c>
      <c r="BV36" s="63">
        <f aca="true" t="shared" si="71" ref="BV36:BV53">IF(D36=17,14,IF(D36=18,13,IF(D36=19,12,IF(D36=20,11,IF(D36=21,10,IF(D36=22,9,IF(D36=23,8,IF(D36=24,7,0))))))))</f>
        <v>0</v>
      </c>
      <c r="BW36" s="63">
        <f aca="true" t="shared" si="72" ref="BW36:BW53">IF(E36=17,14,IF(E36=18,13,IF(E36=19,12,IF(E36=20,11,IF(E36=21,10,IF(E36=22,9,IF(E36=23,8,IF(E36=24,7,0))))))))</f>
        <v>0</v>
      </c>
      <c r="BX36" s="63">
        <f aca="true" t="shared" si="73" ref="BX36:BX53">IF(F36=17,14,IF(F36=18,13,IF(F36=19,12,IF(F36=20,11,IF(F36=21,10,IF(F36=22,9,IF(F36=23,8,IF(F36=24,7,0))))))))</f>
        <v>0</v>
      </c>
      <c r="BY36" s="63">
        <f aca="true" t="shared" si="74" ref="BY36:BY53">IF(G36=17,14,IF(G36=18,13,IF(G36=19,12,IF(G36=20,11,IF(G36=21,10,IF(G36=22,9,IF(G36=23,8,IF(G36=24,7,0))))))))</f>
        <v>0</v>
      </c>
      <c r="BZ36" s="63">
        <f aca="true" t="shared" si="75" ref="BZ36:BZ53">IF(H36=17,14,IF(H36=18,13,IF(H36=19,12,IF(H36=20,11,IF(H36=21,10,IF(H36=22,9,IF(H36=23,8,IF(H36=24,7,0))))))))</f>
        <v>0</v>
      </c>
      <c r="CA36" s="63">
        <f aca="true" t="shared" si="76" ref="CA36:CA53">IF(I36=17,14,IF(I36=18,13,IF(I36=19,12,IF(I36=20,11,IF(I36=21,10,IF(I36=22,9,IF(I36=23,8,IF(I36=24,7,0))))))))</f>
        <v>0</v>
      </c>
      <c r="CC36" s="63">
        <f aca="true" t="shared" si="77" ref="CC36:CC53">IF(D36=25,6,IF(D36=26,5,IF(D36=27,4,IF(D36=28,3,IF(D36=29,2,IF(D36=30,1,0))))))</f>
        <v>0</v>
      </c>
      <c r="CD36" s="63">
        <f aca="true" t="shared" si="78" ref="CD36:CD53">IF(E36=25,6,IF(E36=26,5,IF(E36=27,4,IF(E36=28,3,IF(E36=29,2,IF(E36=30,1,0))))))</f>
        <v>0</v>
      </c>
      <c r="CE36" s="63">
        <f aca="true" t="shared" si="79" ref="CE36:CE53">IF(F36=25,6,IF(F36=26,5,IF(F36=27,4,IF(F36=28,3,IF(F36=29,2,IF(F36=30,1,0))))))</f>
        <v>0</v>
      </c>
      <c r="CF36" s="63">
        <f aca="true" t="shared" si="80" ref="CF36:CF53">IF(G36=25,6,IF(G36=26,5,IF(G36=27,4,IF(G36=28,3,IF(G36=29,2,IF(G36=30,1,0))))))</f>
        <v>0</v>
      </c>
      <c r="CG36" s="63">
        <f aca="true" t="shared" si="81" ref="CG36:CG53">IF(H36=25,6,IF(H36=26,5,IF(H36=27,4,IF(H36=28,3,IF(H36=29,2,IF(H36=30,1,0))))))</f>
        <v>0</v>
      </c>
      <c r="CH36" s="63">
        <f aca="true" t="shared" si="82" ref="CH36:CH53">IF(I36=25,6,IF(I36=26,5,IF(I36=27,4,IF(I36=28,3,IF(I36=29,2,IF(I36=30,1,0))))))</f>
        <v>0</v>
      </c>
      <c r="CL36" s="63">
        <f aca="true" t="shared" si="83" ref="CL36:CL53">SUM(BH36+BO36+BV36+CC36)</f>
        <v>0</v>
      </c>
      <c r="CM36" s="63">
        <f aca="true" t="shared" si="84" ref="CM36:CM53">SUM(BI36+BP36+BW36+CD36)</f>
        <v>0</v>
      </c>
      <c r="CN36" s="63">
        <f aca="true" t="shared" si="85" ref="CN36:CN53">SUM(BJ36+BQ36+BX36+CE36)</f>
        <v>0</v>
      </c>
      <c r="CO36" s="63">
        <f aca="true" t="shared" si="86" ref="CO36:CO53">SUM(BK36+BR36+BY36+CF36)</f>
        <v>0</v>
      </c>
      <c r="CP36" s="63">
        <f aca="true" t="shared" si="87" ref="CP36:CP53">SUM(BL36+BS36+BZ36+CG36)</f>
        <v>0</v>
      </c>
      <c r="CQ36" s="63">
        <f aca="true" t="shared" si="88" ref="CQ36:CQ53">SUM(BM36+BT36+CA36+CH36)</f>
        <v>0</v>
      </c>
    </row>
    <row r="37" spans="1:95" ht="18">
      <c r="A37" s="68"/>
      <c r="B37" s="88">
        <v>34</v>
      </c>
      <c r="C37" s="4">
        <v>34</v>
      </c>
      <c r="D37" s="52"/>
      <c r="E37" s="52"/>
      <c r="F37" s="52"/>
      <c r="G37" s="52"/>
      <c r="H37" s="52"/>
      <c r="I37" s="52"/>
      <c r="J37" s="85">
        <f t="shared" si="49"/>
        <v>0</v>
      </c>
      <c r="K37" s="85" t="e">
        <f t="shared" si="50"/>
        <v>#DIV/0!</v>
      </c>
      <c r="S37" s="97">
        <f t="shared" si="43"/>
        <v>0</v>
      </c>
      <c r="T37" s="97">
        <f t="shared" si="44"/>
        <v>0</v>
      </c>
      <c r="U37" s="97">
        <f t="shared" si="45"/>
        <v>0</v>
      </c>
      <c r="V37" s="97">
        <f t="shared" si="46"/>
        <v>0</v>
      </c>
      <c r="W37" s="97">
        <f t="shared" si="47"/>
        <v>0</v>
      </c>
      <c r="X37" s="97">
        <f t="shared" si="48"/>
        <v>0</v>
      </c>
      <c r="Y37" s="73">
        <f t="shared" si="51"/>
        <v>0</v>
      </c>
      <c r="Z37" s="99" t="e">
        <f t="shared" si="52"/>
        <v>#DIV/0!</v>
      </c>
      <c r="AA37" s="104"/>
      <c r="AB37" s="97" t="str">
        <f t="shared" si="53"/>
        <v> </v>
      </c>
      <c r="AC37" s="97" t="str">
        <f t="shared" si="54"/>
        <v> </v>
      </c>
      <c r="AD37" s="97" t="str">
        <f t="shared" si="55"/>
        <v> </v>
      </c>
      <c r="AE37" s="97" t="str">
        <f t="shared" si="56"/>
        <v> </v>
      </c>
      <c r="AF37" s="97" t="str">
        <f t="shared" si="57"/>
        <v> </v>
      </c>
      <c r="AG37" s="97" t="str">
        <f t="shared" si="58"/>
        <v> </v>
      </c>
      <c r="BA37" s="53" t="s">
        <v>69</v>
      </c>
      <c r="BB37" s="65" t="e">
        <f>SUM('SA 2019 SRP-Open'!#REF!-'SA 2019 SRP-Open'!#REF!)</f>
        <v>#REF!</v>
      </c>
      <c r="BC37" s="54" t="s">
        <v>61</v>
      </c>
      <c r="BD37" s="55" t="s">
        <v>70</v>
      </c>
      <c r="BE37" s="56" t="s">
        <v>71</v>
      </c>
      <c r="BF37" s="66" t="s">
        <v>72</v>
      </c>
      <c r="BH37" s="63">
        <f t="shared" si="59"/>
        <v>0</v>
      </c>
      <c r="BI37" s="63">
        <f t="shared" si="60"/>
        <v>0</v>
      </c>
      <c r="BJ37" s="63">
        <f t="shared" si="61"/>
        <v>0</v>
      </c>
      <c r="BK37" s="63">
        <f t="shared" si="62"/>
        <v>0</v>
      </c>
      <c r="BL37" s="63">
        <f t="shared" si="63"/>
        <v>0</v>
      </c>
      <c r="BM37" s="63">
        <f t="shared" si="64"/>
        <v>0</v>
      </c>
      <c r="BO37" s="63">
        <f t="shared" si="65"/>
        <v>0</v>
      </c>
      <c r="BP37" s="63">
        <f t="shared" si="66"/>
        <v>0</v>
      </c>
      <c r="BQ37" s="63">
        <f t="shared" si="67"/>
        <v>0</v>
      </c>
      <c r="BR37" s="63">
        <f t="shared" si="68"/>
        <v>0</v>
      </c>
      <c r="BS37" s="63">
        <f t="shared" si="69"/>
        <v>0</v>
      </c>
      <c r="BT37" s="63">
        <f t="shared" si="70"/>
        <v>0</v>
      </c>
      <c r="BV37" s="63">
        <f t="shared" si="71"/>
        <v>0</v>
      </c>
      <c r="BW37" s="63">
        <f t="shared" si="72"/>
        <v>0</v>
      </c>
      <c r="BX37" s="63">
        <f t="shared" si="73"/>
        <v>0</v>
      </c>
      <c r="BY37" s="63">
        <f t="shared" si="74"/>
        <v>0</v>
      </c>
      <c r="BZ37" s="63">
        <f t="shared" si="75"/>
        <v>0</v>
      </c>
      <c r="CA37" s="63">
        <f t="shared" si="76"/>
        <v>0</v>
      </c>
      <c r="CC37" s="63">
        <f t="shared" si="77"/>
        <v>0</v>
      </c>
      <c r="CD37" s="63">
        <f t="shared" si="78"/>
        <v>0</v>
      </c>
      <c r="CE37" s="63">
        <f t="shared" si="79"/>
        <v>0</v>
      </c>
      <c r="CF37" s="63">
        <f t="shared" si="80"/>
        <v>0</v>
      </c>
      <c r="CG37" s="63">
        <f t="shared" si="81"/>
        <v>0</v>
      </c>
      <c r="CH37" s="63">
        <f t="shared" si="82"/>
        <v>0</v>
      </c>
      <c r="CL37" s="63">
        <f t="shared" si="83"/>
        <v>0</v>
      </c>
      <c r="CM37" s="63">
        <f t="shared" si="84"/>
        <v>0</v>
      </c>
      <c r="CN37" s="63">
        <f t="shared" si="85"/>
        <v>0</v>
      </c>
      <c r="CO37" s="63">
        <f t="shared" si="86"/>
        <v>0</v>
      </c>
      <c r="CP37" s="63">
        <f t="shared" si="87"/>
        <v>0</v>
      </c>
      <c r="CQ37" s="63">
        <f t="shared" si="88"/>
        <v>0</v>
      </c>
    </row>
    <row r="38" spans="1:95" ht="18">
      <c r="A38" s="68"/>
      <c r="B38" s="88">
        <v>35</v>
      </c>
      <c r="C38" s="70">
        <v>35</v>
      </c>
      <c r="D38" s="51"/>
      <c r="E38" s="51"/>
      <c r="F38" s="51"/>
      <c r="G38" s="51"/>
      <c r="H38" s="51"/>
      <c r="I38" s="51"/>
      <c r="J38" s="85">
        <f t="shared" si="49"/>
        <v>0</v>
      </c>
      <c r="K38" s="85" t="e">
        <f t="shared" si="50"/>
        <v>#DIV/0!</v>
      </c>
      <c r="S38" s="97">
        <f t="shared" si="43"/>
        <v>0</v>
      </c>
      <c r="T38" s="97">
        <f t="shared" si="44"/>
        <v>0</v>
      </c>
      <c r="U38" s="97">
        <f t="shared" si="45"/>
        <v>0</v>
      </c>
      <c r="V38" s="97">
        <f t="shared" si="46"/>
        <v>0</v>
      </c>
      <c r="W38" s="97">
        <f t="shared" si="47"/>
        <v>0</v>
      </c>
      <c r="X38" s="97">
        <f t="shared" si="48"/>
        <v>0</v>
      </c>
      <c r="Y38" s="73">
        <f t="shared" si="51"/>
        <v>0</v>
      </c>
      <c r="Z38" s="99" t="e">
        <f t="shared" si="52"/>
        <v>#DIV/0!</v>
      </c>
      <c r="AA38" s="104"/>
      <c r="AB38" s="97" t="str">
        <f t="shared" si="53"/>
        <v> </v>
      </c>
      <c r="AC38" s="97" t="str">
        <f t="shared" si="54"/>
        <v> </v>
      </c>
      <c r="AD38" s="97" t="str">
        <f t="shared" si="55"/>
        <v> </v>
      </c>
      <c r="AE38" s="97" t="str">
        <f t="shared" si="56"/>
        <v> </v>
      </c>
      <c r="AF38" s="97" t="str">
        <f t="shared" si="57"/>
        <v> </v>
      </c>
      <c r="AG38" s="97" t="str">
        <f t="shared" si="58"/>
        <v> </v>
      </c>
      <c r="BA38" s="53" t="s">
        <v>69</v>
      </c>
      <c r="BB38" s="65" t="e">
        <f>SUM('SA 2019 SRP-Open'!#REF!-'SA 2019 SRP-Open'!#REF!)</f>
        <v>#REF!</v>
      </c>
      <c r="BC38" s="54" t="s">
        <v>61</v>
      </c>
      <c r="BD38" s="55" t="s">
        <v>70</v>
      </c>
      <c r="BE38" s="56" t="s">
        <v>71</v>
      </c>
      <c r="BF38" s="66" t="s">
        <v>72</v>
      </c>
      <c r="BH38" s="63">
        <f t="shared" si="59"/>
        <v>0</v>
      </c>
      <c r="BI38" s="63">
        <f t="shared" si="60"/>
        <v>0</v>
      </c>
      <c r="BJ38" s="63">
        <f t="shared" si="61"/>
        <v>0</v>
      </c>
      <c r="BK38" s="63">
        <f t="shared" si="62"/>
        <v>0</v>
      </c>
      <c r="BL38" s="63">
        <f t="shared" si="63"/>
        <v>0</v>
      </c>
      <c r="BM38" s="63">
        <f t="shared" si="64"/>
        <v>0</v>
      </c>
      <c r="BO38" s="63">
        <f t="shared" si="65"/>
        <v>0</v>
      </c>
      <c r="BP38" s="63">
        <f t="shared" si="66"/>
        <v>0</v>
      </c>
      <c r="BQ38" s="63">
        <f t="shared" si="67"/>
        <v>0</v>
      </c>
      <c r="BR38" s="63">
        <f t="shared" si="68"/>
        <v>0</v>
      </c>
      <c r="BS38" s="63">
        <f t="shared" si="69"/>
        <v>0</v>
      </c>
      <c r="BT38" s="63">
        <f t="shared" si="70"/>
        <v>0</v>
      </c>
      <c r="BV38" s="63">
        <f t="shared" si="71"/>
        <v>0</v>
      </c>
      <c r="BW38" s="63">
        <f t="shared" si="72"/>
        <v>0</v>
      </c>
      <c r="BX38" s="63">
        <f t="shared" si="73"/>
        <v>0</v>
      </c>
      <c r="BY38" s="63">
        <f t="shared" si="74"/>
        <v>0</v>
      </c>
      <c r="BZ38" s="63">
        <f t="shared" si="75"/>
        <v>0</v>
      </c>
      <c r="CA38" s="63">
        <f t="shared" si="76"/>
        <v>0</v>
      </c>
      <c r="CC38" s="63">
        <f t="shared" si="77"/>
        <v>0</v>
      </c>
      <c r="CD38" s="63">
        <f t="shared" si="78"/>
        <v>0</v>
      </c>
      <c r="CE38" s="63">
        <f t="shared" si="79"/>
        <v>0</v>
      </c>
      <c r="CF38" s="63">
        <f t="shared" si="80"/>
        <v>0</v>
      </c>
      <c r="CG38" s="63">
        <f t="shared" si="81"/>
        <v>0</v>
      </c>
      <c r="CH38" s="63">
        <f t="shared" si="82"/>
        <v>0</v>
      </c>
      <c r="CL38" s="63">
        <f t="shared" si="83"/>
        <v>0</v>
      </c>
      <c r="CM38" s="63">
        <f t="shared" si="84"/>
        <v>0</v>
      </c>
      <c r="CN38" s="63">
        <f t="shared" si="85"/>
        <v>0</v>
      </c>
      <c r="CO38" s="63">
        <f t="shared" si="86"/>
        <v>0</v>
      </c>
      <c r="CP38" s="63">
        <f t="shared" si="87"/>
        <v>0</v>
      </c>
      <c r="CQ38" s="63">
        <f t="shared" si="88"/>
        <v>0</v>
      </c>
    </row>
    <row r="39" spans="1:95" ht="18">
      <c r="A39" s="68"/>
      <c r="B39" s="88">
        <v>36</v>
      </c>
      <c r="C39" s="4">
        <v>36</v>
      </c>
      <c r="D39" s="52"/>
      <c r="E39" s="52"/>
      <c r="F39" s="52"/>
      <c r="G39" s="52"/>
      <c r="H39" s="52"/>
      <c r="I39" s="52"/>
      <c r="J39" s="85">
        <f t="shared" si="49"/>
        <v>0</v>
      </c>
      <c r="K39" s="85" t="e">
        <f t="shared" si="50"/>
        <v>#DIV/0!</v>
      </c>
      <c r="S39" s="97">
        <f t="shared" si="43"/>
        <v>0</v>
      </c>
      <c r="T39" s="97">
        <f t="shared" si="44"/>
        <v>0</v>
      </c>
      <c r="U39" s="97">
        <f t="shared" si="45"/>
        <v>0</v>
      </c>
      <c r="V39" s="97">
        <f t="shared" si="46"/>
        <v>0</v>
      </c>
      <c r="W39" s="97">
        <f t="shared" si="47"/>
        <v>0</v>
      </c>
      <c r="X39" s="97">
        <f t="shared" si="48"/>
        <v>0</v>
      </c>
      <c r="Y39" s="73">
        <f t="shared" si="51"/>
        <v>0</v>
      </c>
      <c r="Z39" s="99" t="e">
        <f t="shared" si="52"/>
        <v>#DIV/0!</v>
      </c>
      <c r="AA39" s="104"/>
      <c r="AB39" s="97" t="str">
        <f t="shared" si="53"/>
        <v> </v>
      </c>
      <c r="AC39" s="97" t="str">
        <f t="shared" si="54"/>
        <v> </v>
      </c>
      <c r="AD39" s="97" t="str">
        <f t="shared" si="55"/>
        <v> </v>
      </c>
      <c r="AE39" s="97" t="str">
        <f t="shared" si="56"/>
        <v> </v>
      </c>
      <c r="AF39" s="97" t="str">
        <f t="shared" si="57"/>
        <v> </v>
      </c>
      <c r="AG39" s="97" t="str">
        <f t="shared" si="58"/>
        <v> </v>
      </c>
      <c r="BA39" s="53" t="s">
        <v>69</v>
      </c>
      <c r="BB39" s="65" t="e">
        <f>SUM('SA 2019 SRP-Open'!#REF!-'SA 2019 SRP-Open'!#REF!)</f>
        <v>#REF!</v>
      </c>
      <c r="BC39" s="54" t="s">
        <v>61</v>
      </c>
      <c r="BD39" s="55" t="s">
        <v>70</v>
      </c>
      <c r="BE39" s="56" t="s">
        <v>71</v>
      </c>
      <c r="BF39" s="66" t="s">
        <v>72</v>
      </c>
      <c r="BH39" s="63">
        <f t="shared" si="59"/>
        <v>0</v>
      </c>
      <c r="BI39" s="63">
        <f t="shared" si="60"/>
        <v>0</v>
      </c>
      <c r="BJ39" s="63">
        <f t="shared" si="61"/>
        <v>0</v>
      </c>
      <c r="BK39" s="63">
        <f t="shared" si="62"/>
        <v>0</v>
      </c>
      <c r="BL39" s="63">
        <f t="shared" si="63"/>
        <v>0</v>
      </c>
      <c r="BM39" s="63">
        <f t="shared" si="64"/>
        <v>0</v>
      </c>
      <c r="BO39" s="63">
        <f t="shared" si="65"/>
        <v>0</v>
      </c>
      <c r="BP39" s="63">
        <f t="shared" si="66"/>
        <v>0</v>
      </c>
      <c r="BQ39" s="63">
        <f t="shared" si="67"/>
        <v>0</v>
      </c>
      <c r="BR39" s="63">
        <f t="shared" si="68"/>
        <v>0</v>
      </c>
      <c r="BS39" s="63">
        <f t="shared" si="69"/>
        <v>0</v>
      </c>
      <c r="BT39" s="63">
        <f t="shared" si="70"/>
        <v>0</v>
      </c>
      <c r="BV39" s="63">
        <f t="shared" si="71"/>
        <v>0</v>
      </c>
      <c r="BW39" s="63">
        <f t="shared" si="72"/>
        <v>0</v>
      </c>
      <c r="BX39" s="63">
        <f t="shared" si="73"/>
        <v>0</v>
      </c>
      <c r="BY39" s="63">
        <f t="shared" si="74"/>
        <v>0</v>
      </c>
      <c r="BZ39" s="63">
        <f t="shared" si="75"/>
        <v>0</v>
      </c>
      <c r="CA39" s="63">
        <f t="shared" si="76"/>
        <v>0</v>
      </c>
      <c r="CC39" s="63">
        <f t="shared" si="77"/>
        <v>0</v>
      </c>
      <c r="CD39" s="63">
        <f t="shared" si="78"/>
        <v>0</v>
      </c>
      <c r="CE39" s="63">
        <f t="shared" si="79"/>
        <v>0</v>
      </c>
      <c r="CF39" s="63">
        <f t="shared" si="80"/>
        <v>0</v>
      </c>
      <c r="CG39" s="63">
        <f t="shared" si="81"/>
        <v>0</v>
      </c>
      <c r="CH39" s="63">
        <f t="shared" si="82"/>
        <v>0</v>
      </c>
      <c r="CL39" s="63">
        <f t="shared" si="83"/>
        <v>0</v>
      </c>
      <c r="CM39" s="63">
        <f t="shared" si="84"/>
        <v>0</v>
      </c>
      <c r="CN39" s="63">
        <f t="shared" si="85"/>
        <v>0</v>
      </c>
      <c r="CO39" s="63">
        <f t="shared" si="86"/>
        <v>0</v>
      </c>
      <c r="CP39" s="63">
        <f t="shared" si="87"/>
        <v>0</v>
      </c>
      <c r="CQ39" s="63">
        <f t="shared" si="88"/>
        <v>0</v>
      </c>
    </row>
    <row r="40" spans="1:95" ht="18">
      <c r="A40" s="68"/>
      <c r="B40" s="88">
        <v>37</v>
      </c>
      <c r="C40" s="70">
        <v>37</v>
      </c>
      <c r="D40" s="51"/>
      <c r="E40" s="51"/>
      <c r="F40" s="51"/>
      <c r="G40" s="51"/>
      <c r="H40" s="51"/>
      <c r="I40" s="51"/>
      <c r="J40" s="85">
        <f t="shared" si="49"/>
        <v>0</v>
      </c>
      <c r="K40" s="85" t="e">
        <f t="shared" si="50"/>
        <v>#DIV/0!</v>
      </c>
      <c r="S40" s="97">
        <f t="shared" si="43"/>
        <v>0</v>
      </c>
      <c r="T40" s="97">
        <f t="shared" si="44"/>
        <v>0</v>
      </c>
      <c r="U40" s="97">
        <f t="shared" si="45"/>
        <v>0</v>
      </c>
      <c r="V40" s="97">
        <f t="shared" si="46"/>
        <v>0</v>
      </c>
      <c r="W40" s="97">
        <f t="shared" si="47"/>
        <v>0</v>
      </c>
      <c r="X40" s="97">
        <f t="shared" si="48"/>
        <v>0</v>
      </c>
      <c r="Y40" s="73">
        <f t="shared" si="51"/>
        <v>0</v>
      </c>
      <c r="Z40" s="99" t="e">
        <f t="shared" si="52"/>
        <v>#DIV/0!</v>
      </c>
      <c r="AA40" s="104"/>
      <c r="AB40" s="97" t="str">
        <f t="shared" si="53"/>
        <v> </v>
      </c>
      <c r="AC40" s="97" t="str">
        <f t="shared" si="54"/>
        <v> </v>
      </c>
      <c r="AD40" s="97" t="str">
        <f t="shared" si="55"/>
        <v> </v>
      </c>
      <c r="AE40" s="97" t="str">
        <f t="shared" si="56"/>
        <v> </v>
      </c>
      <c r="AF40" s="97" t="str">
        <f t="shared" si="57"/>
        <v> </v>
      </c>
      <c r="AG40" s="97" t="str">
        <f t="shared" si="58"/>
        <v> </v>
      </c>
      <c r="BA40" s="53" t="s">
        <v>69</v>
      </c>
      <c r="BB40" s="65" t="e">
        <f>SUM('SA 2019 SRP-Open'!#REF!-'SA 2019 SRP-Open'!#REF!)</f>
        <v>#REF!</v>
      </c>
      <c r="BC40" s="54" t="s">
        <v>61</v>
      </c>
      <c r="BD40" s="55" t="s">
        <v>70</v>
      </c>
      <c r="BE40" s="56" t="s">
        <v>71</v>
      </c>
      <c r="BF40" s="66" t="s">
        <v>72</v>
      </c>
      <c r="BH40" s="63">
        <f t="shared" si="59"/>
        <v>0</v>
      </c>
      <c r="BI40" s="63">
        <f t="shared" si="60"/>
        <v>0</v>
      </c>
      <c r="BJ40" s="63">
        <f t="shared" si="61"/>
        <v>0</v>
      </c>
      <c r="BK40" s="63">
        <f t="shared" si="62"/>
        <v>0</v>
      </c>
      <c r="BL40" s="63">
        <f t="shared" si="63"/>
        <v>0</v>
      </c>
      <c r="BM40" s="63">
        <f t="shared" si="64"/>
        <v>0</v>
      </c>
      <c r="BO40" s="63">
        <f t="shared" si="65"/>
        <v>0</v>
      </c>
      <c r="BP40" s="63">
        <f t="shared" si="66"/>
        <v>0</v>
      </c>
      <c r="BQ40" s="63">
        <f t="shared" si="67"/>
        <v>0</v>
      </c>
      <c r="BR40" s="63">
        <f t="shared" si="68"/>
        <v>0</v>
      </c>
      <c r="BS40" s="63">
        <f t="shared" si="69"/>
        <v>0</v>
      </c>
      <c r="BT40" s="63">
        <f t="shared" si="70"/>
        <v>0</v>
      </c>
      <c r="BV40" s="63">
        <f t="shared" si="71"/>
        <v>0</v>
      </c>
      <c r="BW40" s="63">
        <f t="shared" si="72"/>
        <v>0</v>
      </c>
      <c r="BX40" s="63">
        <f t="shared" si="73"/>
        <v>0</v>
      </c>
      <c r="BY40" s="63">
        <f t="shared" si="74"/>
        <v>0</v>
      </c>
      <c r="BZ40" s="63">
        <f t="shared" si="75"/>
        <v>0</v>
      </c>
      <c r="CA40" s="63">
        <f t="shared" si="76"/>
        <v>0</v>
      </c>
      <c r="CC40" s="63">
        <f t="shared" si="77"/>
        <v>0</v>
      </c>
      <c r="CD40" s="63">
        <f t="shared" si="78"/>
        <v>0</v>
      </c>
      <c r="CE40" s="63">
        <f t="shared" si="79"/>
        <v>0</v>
      </c>
      <c r="CF40" s="63">
        <f t="shared" si="80"/>
        <v>0</v>
      </c>
      <c r="CG40" s="63">
        <f t="shared" si="81"/>
        <v>0</v>
      </c>
      <c r="CH40" s="63">
        <f t="shared" si="82"/>
        <v>0</v>
      </c>
      <c r="CL40" s="63">
        <f t="shared" si="83"/>
        <v>0</v>
      </c>
      <c r="CM40" s="63">
        <f t="shared" si="84"/>
        <v>0</v>
      </c>
      <c r="CN40" s="63">
        <f t="shared" si="85"/>
        <v>0</v>
      </c>
      <c r="CO40" s="63">
        <f t="shared" si="86"/>
        <v>0</v>
      </c>
      <c r="CP40" s="63">
        <f t="shared" si="87"/>
        <v>0</v>
      </c>
      <c r="CQ40" s="63">
        <f t="shared" si="88"/>
        <v>0</v>
      </c>
    </row>
    <row r="41" spans="1:95" ht="18">
      <c r="A41" s="68"/>
      <c r="B41" s="88">
        <v>38</v>
      </c>
      <c r="C41" s="4">
        <v>38</v>
      </c>
      <c r="D41" s="52"/>
      <c r="E41" s="52"/>
      <c r="F41" s="52"/>
      <c r="G41" s="52"/>
      <c r="H41" s="52"/>
      <c r="I41" s="52"/>
      <c r="J41" s="85">
        <f t="shared" si="49"/>
        <v>0</v>
      </c>
      <c r="K41" s="85" t="e">
        <f t="shared" si="50"/>
        <v>#DIV/0!</v>
      </c>
      <c r="S41" s="97">
        <f t="shared" si="43"/>
        <v>0</v>
      </c>
      <c r="T41" s="97">
        <f t="shared" si="44"/>
        <v>0</v>
      </c>
      <c r="U41" s="97">
        <f t="shared" si="45"/>
        <v>0</v>
      </c>
      <c r="V41" s="97">
        <f t="shared" si="46"/>
        <v>0</v>
      </c>
      <c r="W41" s="97">
        <f t="shared" si="47"/>
        <v>0</v>
      </c>
      <c r="X41" s="97">
        <f t="shared" si="48"/>
        <v>0</v>
      </c>
      <c r="Y41" s="73">
        <f t="shared" si="51"/>
        <v>0</v>
      </c>
      <c r="Z41" s="99" t="e">
        <f t="shared" si="52"/>
        <v>#DIV/0!</v>
      </c>
      <c r="AA41" s="104"/>
      <c r="AB41" s="97" t="str">
        <f t="shared" si="53"/>
        <v> </v>
      </c>
      <c r="AC41" s="97" t="str">
        <f t="shared" si="54"/>
        <v> </v>
      </c>
      <c r="AD41" s="97" t="str">
        <f t="shared" si="55"/>
        <v> </v>
      </c>
      <c r="AE41" s="97" t="str">
        <f t="shared" si="56"/>
        <v> </v>
      </c>
      <c r="AF41" s="97" t="str">
        <f t="shared" si="57"/>
        <v> </v>
      </c>
      <c r="AG41" s="97" t="str">
        <f t="shared" si="58"/>
        <v> </v>
      </c>
      <c r="BA41" s="53" t="s">
        <v>69</v>
      </c>
      <c r="BB41" s="65" t="e">
        <f>SUM('SA 2019 SRP-Open'!#REF!-'SA 2019 SRP-Open'!#REF!)</f>
        <v>#REF!</v>
      </c>
      <c r="BC41" s="54" t="s">
        <v>61</v>
      </c>
      <c r="BD41" s="55" t="s">
        <v>70</v>
      </c>
      <c r="BE41" s="56" t="s">
        <v>71</v>
      </c>
      <c r="BF41" s="66" t="s">
        <v>72</v>
      </c>
      <c r="BH41" s="63">
        <f t="shared" si="59"/>
        <v>0</v>
      </c>
      <c r="BI41" s="63">
        <f t="shared" si="60"/>
        <v>0</v>
      </c>
      <c r="BJ41" s="63">
        <f t="shared" si="61"/>
        <v>0</v>
      </c>
      <c r="BK41" s="63">
        <f t="shared" si="62"/>
        <v>0</v>
      </c>
      <c r="BL41" s="63">
        <f t="shared" si="63"/>
        <v>0</v>
      </c>
      <c r="BM41" s="63">
        <f t="shared" si="64"/>
        <v>0</v>
      </c>
      <c r="BO41" s="63">
        <f t="shared" si="65"/>
        <v>0</v>
      </c>
      <c r="BP41" s="63">
        <f t="shared" si="66"/>
        <v>0</v>
      </c>
      <c r="BQ41" s="63">
        <f t="shared" si="67"/>
        <v>0</v>
      </c>
      <c r="BR41" s="63">
        <f t="shared" si="68"/>
        <v>0</v>
      </c>
      <c r="BS41" s="63">
        <f t="shared" si="69"/>
        <v>0</v>
      </c>
      <c r="BT41" s="63">
        <f t="shared" si="70"/>
        <v>0</v>
      </c>
      <c r="BV41" s="63">
        <f t="shared" si="71"/>
        <v>0</v>
      </c>
      <c r="BW41" s="63">
        <f t="shared" si="72"/>
        <v>0</v>
      </c>
      <c r="BX41" s="63">
        <f t="shared" si="73"/>
        <v>0</v>
      </c>
      <c r="BY41" s="63">
        <f t="shared" si="74"/>
        <v>0</v>
      </c>
      <c r="BZ41" s="63">
        <f t="shared" si="75"/>
        <v>0</v>
      </c>
      <c r="CA41" s="63">
        <f t="shared" si="76"/>
        <v>0</v>
      </c>
      <c r="CC41" s="63">
        <f t="shared" si="77"/>
        <v>0</v>
      </c>
      <c r="CD41" s="63">
        <f t="shared" si="78"/>
        <v>0</v>
      </c>
      <c r="CE41" s="63">
        <f t="shared" si="79"/>
        <v>0</v>
      </c>
      <c r="CF41" s="63">
        <f t="shared" si="80"/>
        <v>0</v>
      </c>
      <c r="CG41" s="63">
        <f t="shared" si="81"/>
        <v>0</v>
      </c>
      <c r="CH41" s="63">
        <f t="shared" si="82"/>
        <v>0</v>
      </c>
      <c r="CL41" s="63">
        <f t="shared" si="83"/>
        <v>0</v>
      </c>
      <c r="CM41" s="63">
        <f t="shared" si="84"/>
        <v>0</v>
      </c>
      <c r="CN41" s="63">
        <f t="shared" si="85"/>
        <v>0</v>
      </c>
      <c r="CO41" s="63">
        <f t="shared" si="86"/>
        <v>0</v>
      </c>
      <c r="CP41" s="63">
        <f t="shared" si="87"/>
        <v>0</v>
      </c>
      <c r="CQ41" s="63">
        <f t="shared" si="88"/>
        <v>0</v>
      </c>
    </row>
    <row r="42" spans="1:95" ht="18">
      <c r="A42" s="68"/>
      <c r="B42" s="88">
        <v>39</v>
      </c>
      <c r="C42" s="70">
        <v>39</v>
      </c>
      <c r="D42" s="51"/>
      <c r="E42" s="51"/>
      <c r="F42" s="51"/>
      <c r="G42" s="51"/>
      <c r="H42" s="51"/>
      <c r="I42" s="51"/>
      <c r="J42" s="85">
        <f t="shared" si="49"/>
        <v>0</v>
      </c>
      <c r="K42" s="85" t="e">
        <f t="shared" si="50"/>
        <v>#DIV/0!</v>
      </c>
      <c r="S42" s="97">
        <f t="shared" si="43"/>
        <v>0</v>
      </c>
      <c r="T42" s="97">
        <f t="shared" si="44"/>
        <v>0</v>
      </c>
      <c r="U42" s="97">
        <f t="shared" si="45"/>
        <v>0</v>
      </c>
      <c r="V42" s="97">
        <f t="shared" si="46"/>
        <v>0</v>
      </c>
      <c r="W42" s="97">
        <f t="shared" si="47"/>
        <v>0</v>
      </c>
      <c r="X42" s="97">
        <f t="shared" si="48"/>
        <v>0</v>
      </c>
      <c r="Y42" s="73">
        <f>SUM(S42:X42)</f>
        <v>0</v>
      </c>
      <c r="Z42" s="99" t="e">
        <f t="shared" si="52"/>
        <v>#DIV/0!</v>
      </c>
      <c r="AA42" s="104"/>
      <c r="AB42" s="97" t="str">
        <f t="shared" si="53"/>
        <v> </v>
      </c>
      <c r="AC42" s="97" t="str">
        <f t="shared" si="54"/>
        <v> </v>
      </c>
      <c r="AD42" s="97" t="str">
        <f t="shared" si="55"/>
        <v> </v>
      </c>
      <c r="AE42" s="97" t="str">
        <f t="shared" si="56"/>
        <v> </v>
      </c>
      <c r="AF42" s="97" t="str">
        <f t="shared" si="57"/>
        <v> </v>
      </c>
      <c r="AG42" s="97" t="str">
        <f t="shared" si="58"/>
        <v> </v>
      </c>
      <c r="BA42" s="53" t="s">
        <v>69</v>
      </c>
      <c r="BB42" s="65" t="e">
        <f>SUM('SA 2019 SRP-Open'!#REF!-'SA 2019 SRP-Open'!#REF!)</f>
        <v>#REF!</v>
      </c>
      <c r="BC42" s="54" t="s">
        <v>61</v>
      </c>
      <c r="BD42" s="55" t="s">
        <v>70</v>
      </c>
      <c r="BE42" s="56" t="s">
        <v>71</v>
      </c>
      <c r="BF42" s="66" t="s">
        <v>72</v>
      </c>
      <c r="BH42" s="63">
        <f t="shared" si="59"/>
        <v>0</v>
      </c>
      <c r="BI42" s="63">
        <f t="shared" si="60"/>
        <v>0</v>
      </c>
      <c r="BJ42" s="63">
        <f t="shared" si="61"/>
        <v>0</v>
      </c>
      <c r="BK42" s="63">
        <f t="shared" si="62"/>
        <v>0</v>
      </c>
      <c r="BL42" s="63">
        <f t="shared" si="63"/>
        <v>0</v>
      </c>
      <c r="BM42" s="63">
        <f t="shared" si="64"/>
        <v>0</v>
      </c>
      <c r="BO42" s="63">
        <f t="shared" si="65"/>
        <v>0</v>
      </c>
      <c r="BP42" s="63">
        <f t="shared" si="66"/>
        <v>0</v>
      </c>
      <c r="BQ42" s="63">
        <f t="shared" si="67"/>
        <v>0</v>
      </c>
      <c r="BR42" s="63">
        <f t="shared" si="68"/>
        <v>0</v>
      </c>
      <c r="BS42" s="63">
        <f t="shared" si="69"/>
        <v>0</v>
      </c>
      <c r="BT42" s="63">
        <f t="shared" si="70"/>
        <v>0</v>
      </c>
      <c r="BV42" s="63">
        <f t="shared" si="71"/>
        <v>0</v>
      </c>
      <c r="BW42" s="63">
        <f t="shared" si="72"/>
        <v>0</v>
      </c>
      <c r="BX42" s="63">
        <f t="shared" si="73"/>
        <v>0</v>
      </c>
      <c r="BY42" s="63">
        <f t="shared" si="74"/>
        <v>0</v>
      </c>
      <c r="BZ42" s="63">
        <f t="shared" si="75"/>
        <v>0</v>
      </c>
      <c r="CA42" s="63">
        <f t="shared" si="76"/>
        <v>0</v>
      </c>
      <c r="CC42" s="63">
        <f t="shared" si="77"/>
        <v>0</v>
      </c>
      <c r="CD42" s="63">
        <f t="shared" si="78"/>
        <v>0</v>
      </c>
      <c r="CE42" s="63">
        <f t="shared" si="79"/>
        <v>0</v>
      </c>
      <c r="CF42" s="63">
        <f t="shared" si="80"/>
        <v>0</v>
      </c>
      <c r="CG42" s="63">
        <f t="shared" si="81"/>
        <v>0</v>
      </c>
      <c r="CH42" s="63">
        <f t="shared" si="82"/>
        <v>0</v>
      </c>
      <c r="CL42" s="63">
        <f t="shared" si="83"/>
        <v>0</v>
      </c>
      <c r="CM42" s="63">
        <f t="shared" si="84"/>
        <v>0</v>
      </c>
      <c r="CN42" s="63">
        <f t="shared" si="85"/>
        <v>0</v>
      </c>
      <c r="CO42" s="63">
        <f t="shared" si="86"/>
        <v>0</v>
      </c>
      <c r="CP42" s="63">
        <f t="shared" si="87"/>
        <v>0</v>
      </c>
      <c r="CQ42" s="63">
        <f t="shared" si="88"/>
        <v>0</v>
      </c>
    </row>
    <row r="43" spans="1:95" ht="18">
      <c r="A43" s="68"/>
      <c r="B43" s="88">
        <v>40</v>
      </c>
      <c r="C43" s="4">
        <v>40</v>
      </c>
      <c r="D43" s="52"/>
      <c r="E43" s="52"/>
      <c r="F43" s="52"/>
      <c r="G43" s="52"/>
      <c r="H43" s="52"/>
      <c r="I43" s="52"/>
      <c r="J43" s="85">
        <f t="shared" si="49"/>
        <v>0</v>
      </c>
      <c r="K43" s="85" t="e">
        <f t="shared" si="50"/>
        <v>#DIV/0!</v>
      </c>
      <c r="S43" s="97">
        <f t="shared" si="43"/>
        <v>0</v>
      </c>
      <c r="T43" s="97">
        <f t="shared" si="44"/>
        <v>0</v>
      </c>
      <c r="U43" s="97">
        <f t="shared" si="45"/>
        <v>0</v>
      </c>
      <c r="V43" s="97">
        <f t="shared" si="46"/>
        <v>0</v>
      </c>
      <c r="W43" s="97">
        <f t="shared" si="47"/>
        <v>0</v>
      </c>
      <c r="X43" s="97">
        <f t="shared" si="48"/>
        <v>0</v>
      </c>
      <c r="Y43" s="73">
        <f t="shared" si="51"/>
        <v>0</v>
      </c>
      <c r="Z43" s="99" t="e">
        <f t="shared" si="52"/>
        <v>#DIV/0!</v>
      </c>
      <c r="AA43" s="104"/>
      <c r="AB43" s="97" t="str">
        <f t="shared" si="53"/>
        <v> </v>
      </c>
      <c r="AC43" s="97" t="str">
        <f t="shared" si="54"/>
        <v> </v>
      </c>
      <c r="AD43" s="97" t="str">
        <f t="shared" si="55"/>
        <v> </v>
      </c>
      <c r="AE43" s="97" t="str">
        <f t="shared" si="56"/>
        <v> </v>
      </c>
      <c r="AF43" s="97" t="str">
        <f t="shared" si="57"/>
        <v> </v>
      </c>
      <c r="AG43" s="97" t="str">
        <f t="shared" si="58"/>
        <v> </v>
      </c>
      <c r="BA43" s="53" t="s">
        <v>69</v>
      </c>
      <c r="BB43" s="65" t="e">
        <f>SUM('SA 2019 SRP-Open'!#REF!-'SA 2019 SRP-Open'!#REF!)</f>
        <v>#REF!</v>
      </c>
      <c r="BC43" s="54" t="s">
        <v>61</v>
      </c>
      <c r="BD43" s="55" t="s">
        <v>70</v>
      </c>
      <c r="BE43" s="56" t="s">
        <v>71</v>
      </c>
      <c r="BF43" s="66" t="s">
        <v>72</v>
      </c>
      <c r="BH43" s="63">
        <f t="shared" si="59"/>
        <v>0</v>
      </c>
      <c r="BI43" s="63">
        <f t="shared" si="60"/>
        <v>0</v>
      </c>
      <c r="BJ43" s="63">
        <f t="shared" si="61"/>
        <v>0</v>
      </c>
      <c r="BK43" s="63">
        <f t="shared" si="62"/>
        <v>0</v>
      </c>
      <c r="BL43" s="63">
        <f t="shared" si="63"/>
        <v>0</v>
      </c>
      <c r="BM43" s="63">
        <f t="shared" si="64"/>
        <v>0</v>
      </c>
      <c r="BO43" s="63">
        <f t="shared" si="65"/>
        <v>0</v>
      </c>
      <c r="BP43" s="63">
        <f t="shared" si="66"/>
        <v>0</v>
      </c>
      <c r="BQ43" s="63">
        <f t="shared" si="67"/>
        <v>0</v>
      </c>
      <c r="BR43" s="63">
        <f t="shared" si="68"/>
        <v>0</v>
      </c>
      <c r="BS43" s="63">
        <f t="shared" si="69"/>
        <v>0</v>
      </c>
      <c r="BT43" s="63">
        <f t="shared" si="70"/>
        <v>0</v>
      </c>
      <c r="BV43" s="63">
        <f t="shared" si="71"/>
        <v>0</v>
      </c>
      <c r="BW43" s="63">
        <f t="shared" si="72"/>
        <v>0</v>
      </c>
      <c r="BX43" s="63">
        <f t="shared" si="73"/>
        <v>0</v>
      </c>
      <c r="BY43" s="63">
        <f t="shared" si="74"/>
        <v>0</v>
      </c>
      <c r="BZ43" s="63">
        <f t="shared" si="75"/>
        <v>0</v>
      </c>
      <c r="CA43" s="63">
        <f t="shared" si="76"/>
        <v>0</v>
      </c>
      <c r="CC43" s="63">
        <f t="shared" si="77"/>
        <v>0</v>
      </c>
      <c r="CD43" s="63">
        <f t="shared" si="78"/>
        <v>0</v>
      </c>
      <c r="CE43" s="63">
        <f t="shared" si="79"/>
        <v>0</v>
      </c>
      <c r="CF43" s="63">
        <f t="shared" si="80"/>
        <v>0</v>
      </c>
      <c r="CG43" s="63">
        <f t="shared" si="81"/>
        <v>0</v>
      </c>
      <c r="CH43" s="63">
        <f t="shared" si="82"/>
        <v>0</v>
      </c>
      <c r="CL43" s="63">
        <f t="shared" si="83"/>
        <v>0</v>
      </c>
      <c r="CM43" s="63">
        <f t="shared" si="84"/>
        <v>0</v>
      </c>
      <c r="CN43" s="63">
        <f t="shared" si="85"/>
        <v>0</v>
      </c>
      <c r="CO43" s="63">
        <f t="shared" si="86"/>
        <v>0</v>
      </c>
      <c r="CP43" s="63">
        <f t="shared" si="87"/>
        <v>0</v>
      </c>
      <c r="CQ43" s="63">
        <f t="shared" si="88"/>
        <v>0</v>
      </c>
    </row>
    <row r="44" spans="1:95" ht="18">
      <c r="A44" s="68"/>
      <c r="B44" s="88">
        <v>41</v>
      </c>
      <c r="C44" s="70">
        <v>41</v>
      </c>
      <c r="D44" s="51"/>
      <c r="E44" s="51"/>
      <c r="F44" s="51"/>
      <c r="G44" s="51"/>
      <c r="H44" s="51"/>
      <c r="I44" s="51"/>
      <c r="J44" s="85">
        <f t="shared" si="49"/>
        <v>0</v>
      </c>
      <c r="K44" s="85" t="e">
        <f t="shared" si="50"/>
        <v>#DIV/0!</v>
      </c>
      <c r="S44" s="97">
        <f t="shared" si="43"/>
        <v>0</v>
      </c>
      <c r="T44" s="97">
        <f t="shared" si="44"/>
        <v>0</v>
      </c>
      <c r="U44" s="97">
        <f t="shared" si="45"/>
        <v>0</v>
      </c>
      <c r="V44" s="97">
        <f t="shared" si="46"/>
        <v>0</v>
      </c>
      <c r="W44" s="97">
        <f t="shared" si="47"/>
        <v>0</v>
      </c>
      <c r="X44" s="97">
        <f t="shared" si="48"/>
        <v>0</v>
      </c>
      <c r="Y44" s="73">
        <f t="shared" si="51"/>
        <v>0</v>
      </c>
      <c r="Z44" s="99" t="e">
        <f t="shared" si="52"/>
        <v>#DIV/0!</v>
      </c>
      <c r="AA44" s="104"/>
      <c r="AB44" s="97" t="str">
        <f t="shared" si="53"/>
        <v> </v>
      </c>
      <c r="AC44" s="97" t="str">
        <f t="shared" si="54"/>
        <v> </v>
      </c>
      <c r="AD44" s="97" t="str">
        <f t="shared" si="55"/>
        <v> </v>
      </c>
      <c r="AE44" s="97" t="str">
        <f t="shared" si="56"/>
        <v> </v>
      </c>
      <c r="AF44" s="97" t="str">
        <f t="shared" si="57"/>
        <v> </v>
      </c>
      <c r="AG44" s="97" t="str">
        <f t="shared" si="58"/>
        <v> </v>
      </c>
      <c r="BA44" s="53" t="s">
        <v>69</v>
      </c>
      <c r="BB44" s="65" t="e">
        <f>SUM('SA 2019 SRP-Open'!#REF!-'SA 2019 SRP-Open'!#REF!)</f>
        <v>#REF!</v>
      </c>
      <c r="BC44" s="54" t="s">
        <v>61</v>
      </c>
      <c r="BD44" s="55" t="s">
        <v>70</v>
      </c>
      <c r="BE44" s="56" t="s">
        <v>71</v>
      </c>
      <c r="BF44" s="66" t="s">
        <v>72</v>
      </c>
      <c r="BH44" s="63">
        <f t="shared" si="59"/>
        <v>0</v>
      </c>
      <c r="BI44" s="63">
        <f t="shared" si="60"/>
        <v>0</v>
      </c>
      <c r="BJ44" s="63">
        <f t="shared" si="61"/>
        <v>0</v>
      </c>
      <c r="BK44" s="63">
        <f t="shared" si="62"/>
        <v>0</v>
      </c>
      <c r="BL44" s="63">
        <f t="shared" si="63"/>
        <v>0</v>
      </c>
      <c r="BM44" s="63">
        <f t="shared" si="64"/>
        <v>0</v>
      </c>
      <c r="BO44" s="63">
        <f t="shared" si="65"/>
        <v>0</v>
      </c>
      <c r="BP44" s="63">
        <f t="shared" si="66"/>
        <v>0</v>
      </c>
      <c r="BQ44" s="63">
        <f t="shared" si="67"/>
        <v>0</v>
      </c>
      <c r="BR44" s="63">
        <f t="shared" si="68"/>
        <v>0</v>
      </c>
      <c r="BS44" s="63">
        <f t="shared" si="69"/>
        <v>0</v>
      </c>
      <c r="BT44" s="63">
        <f t="shared" si="70"/>
        <v>0</v>
      </c>
      <c r="BV44" s="63">
        <f t="shared" si="71"/>
        <v>0</v>
      </c>
      <c r="BW44" s="63">
        <f t="shared" si="72"/>
        <v>0</v>
      </c>
      <c r="BX44" s="63">
        <f t="shared" si="73"/>
        <v>0</v>
      </c>
      <c r="BY44" s="63">
        <f t="shared" si="74"/>
        <v>0</v>
      </c>
      <c r="BZ44" s="63">
        <f t="shared" si="75"/>
        <v>0</v>
      </c>
      <c r="CA44" s="63">
        <f t="shared" si="76"/>
        <v>0</v>
      </c>
      <c r="CC44" s="63">
        <f t="shared" si="77"/>
        <v>0</v>
      </c>
      <c r="CD44" s="63">
        <f t="shared" si="78"/>
        <v>0</v>
      </c>
      <c r="CE44" s="63">
        <f t="shared" si="79"/>
        <v>0</v>
      </c>
      <c r="CF44" s="63">
        <f t="shared" si="80"/>
        <v>0</v>
      </c>
      <c r="CG44" s="63">
        <f t="shared" si="81"/>
        <v>0</v>
      </c>
      <c r="CH44" s="63">
        <f t="shared" si="82"/>
        <v>0</v>
      </c>
      <c r="CL44" s="63">
        <f t="shared" si="83"/>
        <v>0</v>
      </c>
      <c r="CM44" s="63">
        <f t="shared" si="84"/>
        <v>0</v>
      </c>
      <c r="CN44" s="63">
        <f t="shared" si="85"/>
        <v>0</v>
      </c>
      <c r="CO44" s="63">
        <f t="shared" si="86"/>
        <v>0</v>
      </c>
      <c r="CP44" s="63">
        <f t="shared" si="87"/>
        <v>0</v>
      </c>
      <c r="CQ44" s="63">
        <f t="shared" si="88"/>
        <v>0</v>
      </c>
    </row>
    <row r="45" spans="1:95" ht="18">
      <c r="A45" s="68"/>
      <c r="B45" s="88">
        <v>42</v>
      </c>
      <c r="C45" s="4">
        <v>42</v>
      </c>
      <c r="D45" s="52"/>
      <c r="E45" s="52"/>
      <c r="F45" s="52"/>
      <c r="G45" s="52"/>
      <c r="H45" s="52"/>
      <c r="I45" s="52"/>
      <c r="J45" s="85">
        <f t="shared" si="49"/>
        <v>0</v>
      </c>
      <c r="K45" s="85" t="e">
        <f t="shared" si="50"/>
        <v>#DIV/0!</v>
      </c>
      <c r="S45" s="97">
        <f t="shared" si="43"/>
        <v>0</v>
      </c>
      <c r="T45" s="97">
        <f t="shared" si="44"/>
        <v>0</v>
      </c>
      <c r="U45" s="97">
        <f t="shared" si="45"/>
        <v>0</v>
      </c>
      <c r="V45" s="97">
        <f t="shared" si="46"/>
        <v>0</v>
      </c>
      <c r="W45" s="97">
        <f t="shared" si="47"/>
        <v>0</v>
      </c>
      <c r="X45" s="97">
        <f t="shared" si="48"/>
        <v>0</v>
      </c>
      <c r="Y45" s="73">
        <f>SUM(S45:X45)</f>
        <v>0</v>
      </c>
      <c r="Z45" s="99" t="e">
        <f t="shared" si="52"/>
        <v>#DIV/0!</v>
      </c>
      <c r="AA45" s="104"/>
      <c r="AB45" s="97" t="str">
        <f t="shared" si="53"/>
        <v> </v>
      </c>
      <c r="AC45" s="97" t="str">
        <f t="shared" si="54"/>
        <v> </v>
      </c>
      <c r="AD45" s="97" t="str">
        <f t="shared" si="55"/>
        <v> </v>
      </c>
      <c r="AE45" s="97" t="str">
        <f t="shared" si="56"/>
        <v> </v>
      </c>
      <c r="AF45" s="97" t="str">
        <f t="shared" si="57"/>
        <v> </v>
      </c>
      <c r="AG45" s="97" t="str">
        <f t="shared" si="58"/>
        <v> </v>
      </c>
      <c r="BA45" s="53" t="s">
        <v>69</v>
      </c>
      <c r="BB45" s="65" t="e">
        <f>SUM('SA 2019 SRP-Open'!#REF!-'SA 2019 SRP-Open'!#REF!)</f>
        <v>#REF!</v>
      </c>
      <c r="BC45" s="54" t="s">
        <v>61</v>
      </c>
      <c r="BD45" s="55" t="s">
        <v>70</v>
      </c>
      <c r="BE45" s="56" t="s">
        <v>71</v>
      </c>
      <c r="BF45" s="66" t="s">
        <v>72</v>
      </c>
      <c r="BH45" s="63">
        <f t="shared" si="59"/>
        <v>0</v>
      </c>
      <c r="BI45" s="63">
        <f t="shared" si="60"/>
        <v>0</v>
      </c>
      <c r="BJ45" s="63">
        <f t="shared" si="61"/>
        <v>0</v>
      </c>
      <c r="BK45" s="63">
        <f t="shared" si="62"/>
        <v>0</v>
      </c>
      <c r="BL45" s="63">
        <f t="shared" si="63"/>
        <v>0</v>
      </c>
      <c r="BM45" s="63">
        <f t="shared" si="64"/>
        <v>0</v>
      </c>
      <c r="BO45" s="63">
        <f t="shared" si="65"/>
        <v>0</v>
      </c>
      <c r="BP45" s="63">
        <f t="shared" si="66"/>
        <v>0</v>
      </c>
      <c r="BQ45" s="63">
        <f t="shared" si="67"/>
        <v>0</v>
      </c>
      <c r="BR45" s="63">
        <f t="shared" si="68"/>
        <v>0</v>
      </c>
      <c r="BS45" s="63">
        <f t="shared" si="69"/>
        <v>0</v>
      </c>
      <c r="BT45" s="63">
        <f t="shared" si="70"/>
        <v>0</v>
      </c>
      <c r="BV45" s="63">
        <f t="shared" si="71"/>
        <v>0</v>
      </c>
      <c r="BW45" s="63">
        <f t="shared" si="72"/>
        <v>0</v>
      </c>
      <c r="BX45" s="63">
        <f t="shared" si="73"/>
        <v>0</v>
      </c>
      <c r="BY45" s="63">
        <f t="shared" si="74"/>
        <v>0</v>
      </c>
      <c r="BZ45" s="63">
        <f t="shared" si="75"/>
        <v>0</v>
      </c>
      <c r="CA45" s="63">
        <f t="shared" si="76"/>
        <v>0</v>
      </c>
      <c r="CC45" s="63">
        <f t="shared" si="77"/>
        <v>0</v>
      </c>
      <c r="CD45" s="63">
        <f t="shared" si="78"/>
        <v>0</v>
      </c>
      <c r="CE45" s="63">
        <f t="shared" si="79"/>
        <v>0</v>
      </c>
      <c r="CF45" s="63">
        <f t="shared" si="80"/>
        <v>0</v>
      </c>
      <c r="CG45" s="63">
        <f t="shared" si="81"/>
        <v>0</v>
      </c>
      <c r="CH45" s="63">
        <f t="shared" si="82"/>
        <v>0</v>
      </c>
      <c r="CL45" s="63">
        <f t="shared" si="83"/>
        <v>0</v>
      </c>
      <c r="CM45" s="63">
        <f t="shared" si="84"/>
        <v>0</v>
      </c>
      <c r="CN45" s="63">
        <f t="shared" si="85"/>
        <v>0</v>
      </c>
      <c r="CO45" s="63">
        <f t="shared" si="86"/>
        <v>0</v>
      </c>
      <c r="CP45" s="63">
        <f t="shared" si="87"/>
        <v>0</v>
      </c>
      <c r="CQ45" s="63">
        <f t="shared" si="88"/>
        <v>0</v>
      </c>
    </row>
    <row r="46" spans="1:95" ht="18">
      <c r="A46" s="68"/>
      <c r="B46" s="88">
        <v>43</v>
      </c>
      <c r="C46" s="70">
        <v>43</v>
      </c>
      <c r="D46" s="51"/>
      <c r="E46" s="51"/>
      <c r="F46" s="51"/>
      <c r="G46" s="51"/>
      <c r="H46" s="51"/>
      <c r="I46" s="51"/>
      <c r="J46" s="85">
        <f t="shared" si="49"/>
        <v>0</v>
      </c>
      <c r="K46" s="85" t="e">
        <f t="shared" si="50"/>
        <v>#DIV/0!</v>
      </c>
      <c r="S46" s="97">
        <f t="shared" si="43"/>
        <v>0</v>
      </c>
      <c r="T46" s="97">
        <f t="shared" si="44"/>
        <v>0</v>
      </c>
      <c r="U46" s="97">
        <f t="shared" si="45"/>
        <v>0</v>
      </c>
      <c r="V46" s="97">
        <f t="shared" si="46"/>
        <v>0</v>
      </c>
      <c r="W46" s="97">
        <f t="shared" si="47"/>
        <v>0</v>
      </c>
      <c r="X46" s="97">
        <f t="shared" si="48"/>
        <v>0</v>
      </c>
      <c r="Y46" s="73">
        <f>SUM(S46:X46)</f>
        <v>0</v>
      </c>
      <c r="Z46" s="99" t="e">
        <f t="shared" si="52"/>
        <v>#DIV/0!</v>
      </c>
      <c r="AA46" s="104"/>
      <c r="AB46" s="97" t="str">
        <f t="shared" si="53"/>
        <v> </v>
      </c>
      <c r="AC46" s="97" t="str">
        <f t="shared" si="54"/>
        <v> </v>
      </c>
      <c r="AD46" s="97" t="str">
        <f t="shared" si="55"/>
        <v> </v>
      </c>
      <c r="AE46" s="97" t="str">
        <f t="shared" si="56"/>
        <v> </v>
      </c>
      <c r="AF46" s="97" t="str">
        <f t="shared" si="57"/>
        <v> </v>
      </c>
      <c r="AG46" s="97" t="str">
        <f t="shared" si="58"/>
        <v> </v>
      </c>
      <c r="BA46" s="53" t="s">
        <v>69</v>
      </c>
      <c r="BB46" s="65" t="e">
        <f>SUM('SA 2019 SRP-Open'!#REF!-'SA 2019 SRP-Open'!#REF!)</f>
        <v>#REF!</v>
      </c>
      <c r="BC46" s="54" t="s">
        <v>61</v>
      </c>
      <c r="BD46" s="55" t="s">
        <v>70</v>
      </c>
      <c r="BE46" s="56" t="s">
        <v>71</v>
      </c>
      <c r="BF46" s="66" t="s">
        <v>72</v>
      </c>
      <c r="BH46" s="63">
        <f t="shared" si="59"/>
        <v>0</v>
      </c>
      <c r="BI46" s="63">
        <f t="shared" si="60"/>
        <v>0</v>
      </c>
      <c r="BJ46" s="63">
        <f t="shared" si="61"/>
        <v>0</v>
      </c>
      <c r="BK46" s="63">
        <f t="shared" si="62"/>
        <v>0</v>
      </c>
      <c r="BL46" s="63">
        <f t="shared" si="63"/>
        <v>0</v>
      </c>
      <c r="BM46" s="63">
        <f t="shared" si="64"/>
        <v>0</v>
      </c>
      <c r="BO46" s="63">
        <f t="shared" si="65"/>
        <v>0</v>
      </c>
      <c r="BP46" s="63">
        <f t="shared" si="66"/>
        <v>0</v>
      </c>
      <c r="BQ46" s="63">
        <f t="shared" si="67"/>
        <v>0</v>
      </c>
      <c r="BR46" s="63">
        <f t="shared" si="68"/>
        <v>0</v>
      </c>
      <c r="BS46" s="63">
        <f t="shared" si="69"/>
        <v>0</v>
      </c>
      <c r="BT46" s="63">
        <f t="shared" si="70"/>
        <v>0</v>
      </c>
      <c r="BV46" s="63">
        <f t="shared" si="71"/>
        <v>0</v>
      </c>
      <c r="BW46" s="63">
        <f t="shared" si="72"/>
        <v>0</v>
      </c>
      <c r="BX46" s="63">
        <f t="shared" si="73"/>
        <v>0</v>
      </c>
      <c r="BY46" s="63">
        <f t="shared" si="74"/>
        <v>0</v>
      </c>
      <c r="BZ46" s="63">
        <f t="shared" si="75"/>
        <v>0</v>
      </c>
      <c r="CA46" s="63">
        <f t="shared" si="76"/>
        <v>0</v>
      </c>
      <c r="CC46" s="63">
        <f t="shared" si="77"/>
        <v>0</v>
      </c>
      <c r="CD46" s="63">
        <f t="shared" si="78"/>
        <v>0</v>
      </c>
      <c r="CE46" s="63">
        <f t="shared" si="79"/>
        <v>0</v>
      </c>
      <c r="CF46" s="63">
        <f t="shared" si="80"/>
        <v>0</v>
      </c>
      <c r="CG46" s="63">
        <f t="shared" si="81"/>
        <v>0</v>
      </c>
      <c r="CH46" s="63">
        <f t="shared" si="82"/>
        <v>0</v>
      </c>
      <c r="CL46" s="63">
        <f t="shared" si="83"/>
        <v>0</v>
      </c>
      <c r="CM46" s="63">
        <f t="shared" si="84"/>
        <v>0</v>
      </c>
      <c r="CN46" s="63">
        <f t="shared" si="85"/>
        <v>0</v>
      </c>
      <c r="CO46" s="63">
        <f t="shared" si="86"/>
        <v>0</v>
      </c>
      <c r="CP46" s="63">
        <f t="shared" si="87"/>
        <v>0</v>
      </c>
      <c r="CQ46" s="63">
        <f t="shared" si="88"/>
        <v>0</v>
      </c>
    </row>
    <row r="47" spans="1:95" ht="18">
      <c r="A47" s="68"/>
      <c r="B47" s="88">
        <v>44</v>
      </c>
      <c r="C47" s="4">
        <v>44</v>
      </c>
      <c r="D47" s="52"/>
      <c r="E47" s="52"/>
      <c r="F47" s="52"/>
      <c r="G47" s="52"/>
      <c r="H47" s="52"/>
      <c r="I47" s="52"/>
      <c r="J47" s="85">
        <f t="shared" si="49"/>
        <v>0</v>
      </c>
      <c r="K47" s="85" t="e">
        <f t="shared" si="50"/>
        <v>#DIV/0!</v>
      </c>
      <c r="S47" s="97">
        <f t="shared" si="43"/>
        <v>0</v>
      </c>
      <c r="T47" s="97">
        <f t="shared" si="44"/>
        <v>0</v>
      </c>
      <c r="U47" s="97">
        <f t="shared" si="45"/>
        <v>0</v>
      </c>
      <c r="V47" s="97">
        <f t="shared" si="46"/>
        <v>0</v>
      </c>
      <c r="W47" s="97">
        <f t="shared" si="47"/>
        <v>0</v>
      </c>
      <c r="X47" s="97">
        <f t="shared" si="48"/>
        <v>0</v>
      </c>
      <c r="Y47" s="73">
        <f t="shared" si="51"/>
        <v>0</v>
      </c>
      <c r="Z47" s="99" t="e">
        <f t="shared" si="52"/>
        <v>#DIV/0!</v>
      </c>
      <c r="AA47" s="104"/>
      <c r="AB47" s="97" t="str">
        <f t="shared" si="53"/>
        <v> </v>
      </c>
      <c r="AC47" s="97" t="str">
        <f t="shared" si="54"/>
        <v> </v>
      </c>
      <c r="AD47" s="97" t="str">
        <f t="shared" si="55"/>
        <v> </v>
      </c>
      <c r="AE47" s="97" t="str">
        <f t="shared" si="56"/>
        <v> </v>
      </c>
      <c r="AF47" s="97" t="str">
        <f t="shared" si="57"/>
        <v> </v>
      </c>
      <c r="AG47" s="97" t="str">
        <f t="shared" si="58"/>
        <v> </v>
      </c>
      <c r="BA47" s="53" t="s">
        <v>69</v>
      </c>
      <c r="BB47" s="65" t="e">
        <f>SUM('SA 2019 SRP-Open'!#REF!-'SA 2019 SRP-Open'!#REF!)</f>
        <v>#REF!</v>
      </c>
      <c r="BC47" s="54" t="s">
        <v>61</v>
      </c>
      <c r="BD47" s="55" t="s">
        <v>70</v>
      </c>
      <c r="BE47" s="56" t="s">
        <v>71</v>
      </c>
      <c r="BF47" s="66" t="s">
        <v>72</v>
      </c>
      <c r="BH47" s="63">
        <f t="shared" si="59"/>
        <v>0</v>
      </c>
      <c r="BI47" s="63">
        <f t="shared" si="60"/>
        <v>0</v>
      </c>
      <c r="BJ47" s="63">
        <f t="shared" si="61"/>
        <v>0</v>
      </c>
      <c r="BK47" s="63">
        <f t="shared" si="62"/>
        <v>0</v>
      </c>
      <c r="BL47" s="63">
        <f t="shared" si="63"/>
        <v>0</v>
      </c>
      <c r="BM47" s="63">
        <f t="shared" si="64"/>
        <v>0</v>
      </c>
      <c r="BO47" s="63">
        <f t="shared" si="65"/>
        <v>0</v>
      </c>
      <c r="BP47" s="63">
        <f t="shared" si="66"/>
        <v>0</v>
      </c>
      <c r="BQ47" s="63">
        <f t="shared" si="67"/>
        <v>0</v>
      </c>
      <c r="BR47" s="63">
        <f t="shared" si="68"/>
        <v>0</v>
      </c>
      <c r="BS47" s="63">
        <f t="shared" si="69"/>
        <v>0</v>
      </c>
      <c r="BT47" s="63">
        <f t="shared" si="70"/>
        <v>0</v>
      </c>
      <c r="BV47" s="63">
        <f t="shared" si="71"/>
        <v>0</v>
      </c>
      <c r="BW47" s="63">
        <f t="shared" si="72"/>
        <v>0</v>
      </c>
      <c r="BX47" s="63">
        <f t="shared" si="73"/>
        <v>0</v>
      </c>
      <c r="BY47" s="63">
        <f t="shared" si="74"/>
        <v>0</v>
      </c>
      <c r="BZ47" s="63">
        <f t="shared" si="75"/>
        <v>0</v>
      </c>
      <c r="CA47" s="63">
        <f t="shared" si="76"/>
        <v>0</v>
      </c>
      <c r="CC47" s="63">
        <f t="shared" si="77"/>
        <v>0</v>
      </c>
      <c r="CD47" s="63">
        <f t="shared" si="78"/>
        <v>0</v>
      </c>
      <c r="CE47" s="63">
        <f t="shared" si="79"/>
        <v>0</v>
      </c>
      <c r="CF47" s="63">
        <f t="shared" si="80"/>
        <v>0</v>
      </c>
      <c r="CG47" s="63">
        <f t="shared" si="81"/>
        <v>0</v>
      </c>
      <c r="CH47" s="63">
        <f t="shared" si="82"/>
        <v>0</v>
      </c>
      <c r="CL47" s="63">
        <f t="shared" si="83"/>
        <v>0</v>
      </c>
      <c r="CM47" s="63">
        <f t="shared" si="84"/>
        <v>0</v>
      </c>
      <c r="CN47" s="63">
        <f t="shared" si="85"/>
        <v>0</v>
      </c>
      <c r="CO47" s="63">
        <f t="shared" si="86"/>
        <v>0</v>
      </c>
      <c r="CP47" s="63">
        <f t="shared" si="87"/>
        <v>0</v>
      </c>
      <c r="CQ47" s="63">
        <f t="shared" si="88"/>
        <v>0</v>
      </c>
    </row>
    <row r="48" spans="1:95" ht="18">
      <c r="A48" s="68"/>
      <c r="B48" s="88">
        <v>45</v>
      </c>
      <c r="C48" s="70">
        <v>45</v>
      </c>
      <c r="D48" s="51"/>
      <c r="E48" s="51"/>
      <c r="F48" s="51"/>
      <c r="G48" s="51"/>
      <c r="H48" s="51"/>
      <c r="I48" s="51"/>
      <c r="J48" s="85">
        <f t="shared" si="49"/>
        <v>0</v>
      </c>
      <c r="K48" s="85" t="e">
        <f t="shared" si="50"/>
        <v>#DIV/0!</v>
      </c>
      <c r="S48" s="97">
        <f t="shared" si="43"/>
        <v>0</v>
      </c>
      <c r="T48" s="97">
        <f t="shared" si="44"/>
        <v>0</v>
      </c>
      <c r="U48" s="97">
        <f t="shared" si="45"/>
        <v>0</v>
      </c>
      <c r="V48" s="97">
        <f t="shared" si="46"/>
        <v>0</v>
      </c>
      <c r="W48" s="97">
        <f t="shared" si="47"/>
        <v>0</v>
      </c>
      <c r="X48" s="97">
        <f t="shared" si="48"/>
        <v>0</v>
      </c>
      <c r="Y48" s="73">
        <f t="shared" si="51"/>
        <v>0</v>
      </c>
      <c r="Z48" s="99" t="e">
        <f t="shared" si="52"/>
        <v>#DIV/0!</v>
      </c>
      <c r="AA48" s="104"/>
      <c r="AB48" s="97" t="str">
        <f t="shared" si="53"/>
        <v> </v>
      </c>
      <c r="AC48" s="97" t="str">
        <f t="shared" si="54"/>
        <v> </v>
      </c>
      <c r="AD48" s="97" t="str">
        <f t="shared" si="55"/>
        <v> </v>
      </c>
      <c r="AE48" s="97" t="str">
        <f t="shared" si="56"/>
        <v> </v>
      </c>
      <c r="AF48" s="97" t="str">
        <f t="shared" si="57"/>
        <v> </v>
      </c>
      <c r="AG48" s="97" t="str">
        <f t="shared" si="58"/>
        <v> </v>
      </c>
      <c r="BA48" s="53" t="s">
        <v>69</v>
      </c>
      <c r="BB48" s="65" t="e">
        <f>SUM('SA 2019 SRP-Open'!#REF!-'SA 2019 SRP-Open'!#REF!)</f>
        <v>#REF!</v>
      </c>
      <c r="BC48" s="54" t="s">
        <v>61</v>
      </c>
      <c r="BD48" s="55" t="s">
        <v>70</v>
      </c>
      <c r="BE48" s="56" t="s">
        <v>71</v>
      </c>
      <c r="BF48" s="66" t="s">
        <v>72</v>
      </c>
      <c r="BH48" s="63">
        <f t="shared" si="59"/>
        <v>0</v>
      </c>
      <c r="BI48" s="63">
        <f t="shared" si="60"/>
        <v>0</v>
      </c>
      <c r="BJ48" s="63">
        <f t="shared" si="61"/>
        <v>0</v>
      </c>
      <c r="BK48" s="63">
        <f t="shared" si="62"/>
        <v>0</v>
      </c>
      <c r="BL48" s="63">
        <f t="shared" si="63"/>
        <v>0</v>
      </c>
      <c r="BM48" s="63">
        <f t="shared" si="64"/>
        <v>0</v>
      </c>
      <c r="BO48" s="63">
        <f t="shared" si="65"/>
        <v>0</v>
      </c>
      <c r="BP48" s="63">
        <f t="shared" si="66"/>
        <v>0</v>
      </c>
      <c r="BQ48" s="63">
        <f t="shared" si="67"/>
        <v>0</v>
      </c>
      <c r="BR48" s="63">
        <f t="shared" si="68"/>
        <v>0</v>
      </c>
      <c r="BS48" s="63">
        <f t="shared" si="69"/>
        <v>0</v>
      </c>
      <c r="BT48" s="63">
        <f t="shared" si="70"/>
        <v>0</v>
      </c>
      <c r="BV48" s="63">
        <f t="shared" si="71"/>
        <v>0</v>
      </c>
      <c r="BW48" s="63">
        <f t="shared" si="72"/>
        <v>0</v>
      </c>
      <c r="BX48" s="63">
        <f t="shared" si="73"/>
        <v>0</v>
      </c>
      <c r="BY48" s="63">
        <f t="shared" si="74"/>
        <v>0</v>
      </c>
      <c r="BZ48" s="63">
        <f t="shared" si="75"/>
        <v>0</v>
      </c>
      <c r="CA48" s="63">
        <f t="shared" si="76"/>
        <v>0</v>
      </c>
      <c r="CC48" s="63">
        <f t="shared" si="77"/>
        <v>0</v>
      </c>
      <c r="CD48" s="63">
        <f t="shared" si="78"/>
        <v>0</v>
      </c>
      <c r="CE48" s="63">
        <f t="shared" si="79"/>
        <v>0</v>
      </c>
      <c r="CF48" s="63">
        <f t="shared" si="80"/>
        <v>0</v>
      </c>
      <c r="CG48" s="63">
        <f t="shared" si="81"/>
        <v>0</v>
      </c>
      <c r="CH48" s="63">
        <f t="shared" si="82"/>
        <v>0</v>
      </c>
      <c r="CL48" s="63">
        <f t="shared" si="83"/>
        <v>0</v>
      </c>
      <c r="CM48" s="63">
        <f t="shared" si="84"/>
        <v>0</v>
      </c>
      <c r="CN48" s="63">
        <f t="shared" si="85"/>
        <v>0</v>
      </c>
      <c r="CO48" s="63">
        <f t="shared" si="86"/>
        <v>0</v>
      </c>
      <c r="CP48" s="63">
        <f t="shared" si="87"/>
        <v>0</v>
      </c>
      <c r="CQ48" s="63">
        <f t="shared" si="88"/>
        <v>0</v>
      </c>
    </row>
    <row r="49" spans="1:95" ht="18">
      <c r="A49" s="68"/>
      <c r="B49" s="88">
        <v>46</v>
      </c>
      <c r="C49" s="4">
        <v>46</v>
      </c>
      <c r="D49" s="52"/>
      <c r="E49" s="52"/>
      <c r="F49" s="52"/>
      <c r="G49" s="52"/>
      <c r="H49" s="52"/>
      <c r="I49" s="52"/>
      <c r="J49" s="85">
        <f t="shared" si="49"/>
        <v>0</v>
      </c>
      <c r="K49" s="85" t="e">
        <f t="shared" si="50"/>
        <v>#DIV/0!</v>
      </c>
      <c r="S49" s="97">
        <f t="shared" si="43"/>
        <v>0</v>
      </c>
      <c r="T49" s="97">
        <f t="shared" si="44"/>
        <v>0</v>
      </c>
      <c r="U49" s="97">
        <f t="shared" si="45"/>
        <v>0</v>
      </c>
      <c r="V49" s="97">
        <f t="shared" si="46"/>
        <v>0</v>
      </c>
      <c r="W49" s="97">
        <f t="shared" si="47"/>
        <v>0</v>
      </c>
      <c r="X49" s="97">
        <f t="shared" si="48"/>
        <v>0</v>
      </c>
      <c r="Y49" s="73">
        <f t="shared" si="51"/>
        <v>0</v>
      </c>
      <c r="Z49" s="99" t="e">
        <f t="shared" si="52"/>
        <v>#DIV/0!</v>
      </c>
      <c r="AA49" s="104"/>
      <c r="AB49" s="97" t="str">
        <f t="shared" si="53"/>
        <v> </v>
      </c>
      <c r="AC49" s="97" t="str">
        <f t="shared" si="54"/>
        <v> </v>
      </c>
      <c r="AD49" s="97" t="str">
        <f t="shared" si="55"/>
        <v> </v>
      </c>
      <c r="AE49" s="97" t="str">
        <f t="shared" si="56"/>
        <v> </v>
      </c>
      <c r="AF49" s="97" t="str">
        <f t="shared" si="57"/>
        <v> </v>
      </c>
      <c r="AG49" s="97" t="str">
        <f t="shared" si="58"/>
        <v> </v>
      </c>
      <c r="BA49" s="53" t="s">
        <v>69</v>
      </c>
      <c r="BB49" s="65" t="e">
        <f>SUM('SA 2019 SRP-Open'!#REF!-'SA 2019 SRP-Open'!#REF!)</f>
        <v>#REF!</v>
      </c>
      <c r="BC49" s="54" t="s">
        <v>61</v>
      </c>
      <c r="BD49" s="55" t="s">
        <v>70</v>
      </c>
      <c r="BE49" s="56" t="s">
        <v>71</v>
      </c>
      <c r="BF49" s="66" t="s">
        <v>72</v>
      </c>
      <c r="BH49" s="63">
        <f t="shared" si="59"/>
        <v>0</v>
      </c>
      <c r="BI49" s="63">
        <f t="shared" si="60"/>
        <v>0</v>
      </c>
      <c r="BJ49" s="63">
        <f t="shared" si="61"/>
        <v>0</v>
      </c>
      <c r="BK49" s="63">
        <f t="shared" si="62"/>
        <v>0</v>
      </c>
      <c r="BL49" s="63">
        <f t="shared" si="63"/>
        <v>0</v>
      </c>
      <c r="BM49" s="63">
        <f t="shared" si="64"/>
        <v>0</v>
      </c>
      <c r="BO49" s="63">
        <f t="shared" si="65"/>
        <v>0</v>
      </c>
      <c r="BP49" s="63">
        <f t="shared" si="66"/>
        <v>0</v>
      </c>
      <c r="BQ49" s="63">
        <f t="shared" si="67"/>
        <v>0</v>
      </c>
      <c r="BR49" s="63">
        <f t="shared" si="68"/>
        <v>0</v>
      </c>
      <c r="BS49" s="63">
        <f t="shared" si="69"/>
        <v>0</v>
      </c>
      <c r="BT49" s="63">
        <f t="shared" si="70"/>
        <v>0</v>
      </c>
      <c r="BV49" s="63">
        <f t="shared" si="71"/>
        <v>0</v>
      </c>
      <c r="BW49" s="63">
        <f t="shared" si="72"/>
        <v>0</v>
      </c>
      <c r="BX49" s="63">
        <f t="shared" si="73"/>
        <v>0</v>
      </c>
      <c r="BY49" s="63">
        <f t="shared" si="74"/>
        <v>0</v>
      </c>
      <c r="BZ49" s="63">
        <f t="shared" si="75"/>
        <v>0</v>
      </c>
      <c r="CA49" s="63">
        <f t="shared" si="76"/>
        <v>0</v>
      </c>
      <c r="CC49" s="63">
        <f t="shared" si="77"/>
        <v>0</v>
      </c>
      <c r="CD49" s="63">
        <f t="shared" si="78"/>
        <v>0</v>
      </c>
      <c r="CE49" s="63">
        <f t="shared" si="79"/>
        <v>0</v>
      </c>
      <c r="CF49" s="63">
        <f t="shared" si="80"/>
        <v>0</v>
      </c>
      <c r="CG49" s="63">
        <f t="shared" si="81"/>
        <v>0</v>
      </c>
      <c r="CH49" s="63">
        <f t="shared" si="82"/>
        <v>0</v>
      </c>
      <c r="CL49" s="63">
        <f t="shared" si="83"/>
        <v>0</v>
      </c>
      <c r="CM49" s="63">
        <f t="shared" si="84"/>
        <v>0</v>
      </c>
      <c r="CN49" s="63">
        <f t="shared" si="85"/>
        <v>0</v>
      </c>
      <c r="CO49" s="63">
        <f t="shared" si="86"/>
        <v>0</v>
      </c>
      <c r="CP49" s="63">
        <f t="shared" si="87"/>
        <v>0</v>
      </c>
      <c r="CQ49" s="63">
        <f t="shared" si="88"/>
        <v>0</v>
      </c>
    </row>
    <row r="50" spans="1:95" ht="18">
      <c r="A50" s="68"/>
      <c r="B50" s="88">
        <v>47</v>
      </c>
      <c r="C50" s="70">
        <v>47</v>
      </c>
      <c r="D50" s="51"/>
      <c r="E50" s="51"/>
      <c r="F50" s="51"/>
      <c r="G50" s="51"/>
      <c r="H50" s="51"/>
      <c r="I50" s="51"/>
      <c r="J50" s="85">
        <f t="shared" si="49"/>
        <v>0</v>
      </c>
      <c r="K50" s="85" t="e">
        <f t="shared" si="50"/>
        <v>#DIV/0!</v>
      </c>
      <c r="S50" s="97">
        <f t="shared" si="43"/>
        <v>0</v>
      </c>
      <c r="T50" s="97">
        <f t="shared" si="44"/>
        <v>0</v>
      </c>
      <c r="U50" s="97">
        <f t="shared" si="45"/>
        <v>0</v>
      </c>
      <c r="V50" s="97">
        <f t="shared" si="46"/>
        <v>0</v>
      </c>
      <c r="W50" s="97">
        <f t="shared" si="47"/>
        <v>0</v>
      </c>
      <c r="X50" s="97">
        <f t="shared" si="48"/>
        <v>0</v>
      </c>
      <c r="Y50" s="73">
        <f t="shared" si="51"/>
        <v>0</v>
      </c>
      <c r="Z50" s="99" t="e">
        <f t="shared" si="52"/>
        <v>#DIV/0!</v>
      </c>
      <c r="AA50" s="104"/>
      <c r="AB50" s="97" t="str">
        <f t="shared" si="53"/>
        <v> </v>
      </c>
      <c r="AC50" s="97" t="str">
        <f t="shared" si="54"/>
        <v> </v>
      </c>
      <c r="AD50" s="97" t="str">
        <f t="shared" si="55"/>
        <v> </v>
      </c>
      <c r="AE50" s="97" t="str">
        <f t="shared" si="56"/>
        <v> </v>
      </c>
      <c r="AF50" s="97" t="str">
        <f t="shared" si="57"/>
        <v> </v>
      </c>
      <c r="AG50" s="97" t="str">
        <f t="shared" si="58"/>
        <v> </v>
      </c>
      <c r="BA50" s="53" t="s">
        <v>69</v>
      </c>
      <c r="BB50" s="65" t="e">
        <f>SUM('SA 2019 SRP-Open'!#REF!-'SA 2019 SRP-Open'!#REF!)</f>
        <v>#REF!</v>
      </c>
      <c r="BC50" s="54" t="s">
        <v>61</v>
      </c>
      <c r="BD50" s="55" t="s">
        <v>70</v>
      </c>
      <c r="BE50" s="56" t="s">
        <v>71</v>
      </c>
      <c r="BF50" s="66" t="s">
        <v>72</v>
      </c>
      <c r="BH50" s="63">
        <f t="shared" si="59"/>
        <v>0</v>
      </c>
      <c r="BI50" s="63">
        <f t="shared" si="60"/>
        <v>0</v>
      </c>
      <c r="BJ50" s="63">
        <f t="shared" si="61"/>
        <v>0</v>
      </c>
      <c r="BK50" s="63">
        <f t="shared" si="62"/>
        <v>0</v>
      </c>
      <c r="BL50" s="63">
        <f t="shared" si="63"/>
        <v>0</v>
      </c>
      <c r="BM50" s="63">
        <f t="shared" si="64"/>
        <v>0</v>
      </c>
      <c r="BO50" s="63">
        <f t="shared" si="65"/>
        <v>0</v>
      </c>
      <c r="BP50" s="63">
        <f t="shared" si="66"/>
        <v>0</v>
      </c>
      <c r="BQ50" s="63">
        <f t="shared" si="67"/>
        <v>0</v>
      </c>
      <c r="BR50" s="63">
        <f t="shared" si="68"/>
        <v>0</v>
      </c>
      <c r="BS50" s="63">
        <f t="shared" si="69"/>
        <v>0</v>
      </c>
      <c r="BT50" s="63">
        <f t="shared" si="70"/>
        <v>0</v>
      </c>
      <c r="BV50" s="63">
        <f t="shared" si="71"/>
        <v>0</v>
      </c>
      <c r="BW50" s="63">
        <f t="shared" si="72"/>
        <v>0</v>
      </c>
      <c r="BX50" s="63">
        <f t="shared" si="73"/>
        <v>0</v>
      </c>
      <c r="BY50" s="63">
        <f t="shared" si="74"/>
        <v>0</v>
      </c>
      <c r="BZ50" s="63">
        <f t="shared" si="75"/>
        <v>0</v>
      </c>
      <c r="CA50" s="63">
        <f t="shared" si="76"/>
        <v>0</v>
      </c>
      <c r="CC50" s="63">
        <f t="shared" si="77"/>
        <v>0</v>
      </c>
      <c r="CD50" s="63">
        <f t="shared" si="78"/>
        <v>0</v>
      </c>
      <c r="CE50" s="63">
        <f t="shared" si="79"/>
        <v>0</v>
      </c>
      <c r="CF50" s="63">
        <f t="shared" si="80"/>
        <v>0</v>
      </c>
      <c r="CG50" s="63">
        <f t="shared" si="81"/>
        <v>0</v>
      </c>
      <c r="CH50" s="63">
        <f t="shared" si="82"/>
        <v>0</v>
      </c>
      <c r="CL50" s="63">
        <f t="shared" si="83"/>
        <v>0</v>
      </c>
      <c r="CM50" s="63">
        <f t="shared" si="84"/>
        <v>0</v>
      </c>
      <c r="CN50" s="63">
        <f t="shared" si="85"/>
        <v>0</v>
      </c>
      <c r="CO50" s="63">
        <f t="shared" si="86"/>
        <v>0</v>
      </c>
      <c r="CP50" s="63">
        <f t="shared" si="87"/>
        <v>0</v>
      </c>
      <c r="CQ50" s="63">
        <f t="shared" si="88"/>
        <v>0</v>
      </c>
    </row>
    <row r="51" spans="1:95" ht="18">
      <c r="A51" s="68"/>
      <c r="B51" s="88">
        <v>48</v>
      </c>
      <c r="C51" s="4">
        <v>48</v>
      </c>
      <c r="D51" s="52"/>
      <c r="E51" s="52"/>
      <c r="F51" s="52"/>
      <c r="G51" s="52"/>
      <c r="H51" s="52"/>
      <c r="I51" s="52"/>
      <c r="J51" s="85">
        <f t="shared" si="49"/>
        <v>0</v>
      </c>
      <c r="K51" s="85" t="e">
        <f t="shared" si="50"/>
        <v>#DIV/0!</v>
      </c>
      <c r="S51" s="97">
        <f t="shared" si="43"/>
        <v>0</v>
      </c>
      <c r="T51" s="97">
        <f t="shared" si="44"/>
        <v>0</v>
      </c>
      <c r="U51" s="97">
        <f t="shared" si="45"/>
        <v>0</v>
      </c>
      <c r="V51" s="97">
        <f t="shared" si="46"/>
        <v>0</v>
      </c>
      <c r="W51" s="97">
        <f t="shared" si="47"/>
        <v>0</v>
      </c>
      <c r="X51" s="97">
        <f t="shared" si="48"/>
        <v>0</v>
      </c>
      <c r="Y51" s="73">
        <f t="shared" si="51"/>
        <v>0</v>
      </c>
      <c r="Z51" s="99" t="e">
        <f t="shared" si="52"/>
        <v>#DIV/0!</v>
      </c>
      <c r="AA51" s="104"/>
      <c r="AB51" s="97" t="str">
        <f t="shared" si="53"/>
        <v> </v>
      </c>
      <c r="AC51" s="97" t="str">
        <f t="shared" si="54"/>
        <v> </v>
      </c>
      <c r="AD51" s="97" t="str">
        <f t="shared" si="55"/>
        <v> </v>
      </c>
      <c r="AE51" s="97" t="str">
        <f t="shared" si="56"/>
        <v> </v>
      </c>
      <c r="AF51" s="97" t="str">
        <f t="shared" si="57"/>
        <v> </v>
      </c>
      <c r="AG51" s="97" t="str">
        <f t="shared" si="58"/>
        <v> </v>
      </c>
      <c r="BA51" s="53" t="s">
        <v>69</v>
      </c>
      <c r="BB51" s="65" t="e">
        <f>SUM('SA 2019 SRP-Open'!#REF!-'SA 2019 SRP-Open'!#REF!)</f>
        <v>#REF!</v>
      </c>
      <c r="BC51" s="54" t="s">
        <v>61</v>
      </c>
      <c r="BD51" s="55" t="s">
        <v>70</v>
      </c>
      <c r="BE51" s="56" t="s">
        <v>71</v>
      </c>
      <c r="BF51" s="66" t="s">
        <v>72</v>
      </c>
      <c r="BH51" s="63">
        <f t="shared" si="59"/>
        <v>0</v>
      </c>
      <c r="BI51" s="63">
        <f t="shared" si="60"/>
        <v>0</v>
      </c>
      <c r="BJ51" s="63">
        <f t="shared" si="61"/>
        <v>0</v>
      </c>
      <c r="BK51" s="63">
        <f t="shared" si="62"/>
        <v>0</v>
      </c>
      <c r="BL51" s="63">
        <f t="shared" si="63"/>
        <v>0</v>
      </c>
      <c r="BM51" s="63">
        <f t="shared" si="64"/>
        <v>0</v>
      </c>
      <c r="BO51" s="63">
        <f t="shared" si="65"/>
        <v>0</v>
      </c>
      <c r="BP51" s="63">
        <f t="shared" si="66"/>
        <v>0</v>
      </c>
      <c r="BQ51" s="63">
        <f t="shared" si="67"/>
        <v>0</v>
      </c>
      <c r="BR51" s="63">
        <f t="shared" si="68"/>
        <v>0</v>
      </c>
      <c r="BS51" s="63">
        <f t="shared" si="69"/>
        <v>0</v>
      </c>
      <c r="BT51" s="63">
        <f t="shared" si="70"/>
        <v>0</v>
      </c>
      <c r="BV51" s="63">
        <f t="shared" si="71"/>
        <v>0</v>
      </c>
      <c r="BW51" s="63">
        <f t="shared" si="72"/>
        <v>0</v>
      </c>
      <c r="BX51" s="63">
        <f t="shared" si="73"/>
        <v>0</v>
      </c>
      <c r="BY51" s="63">
        <f t="shared" si="74"/>
        <v>0</v>
      </c>
      <c r="BZ51" s="63">
        <f t="shared" si="75"/>
        <v>0</v>
      </c>
      <c r="CA51" s="63">
        <f t="shared" si="76"/>
        <v>0</v>
      </c>
      <c r="CC51" s="63">
        <f t="shared" si="77"/>
        <v>0</v>
      </c>
      <c r="CD51" s="63">
        <f t="shared" si="78"/>
        <v>0</v>
      </c>
      <c r="CE51" s="63">
        <f t="shared" si="79"/>
        <v>0</v>
      </c>
      <c r="CF51" s="63">
        <f t="shared" si="80"/>
        <v>0</v>
      </c>
      <c r="CG51" s="63">
        <f t="shared" si="81"/>
        <v>0</v>
      </c>
      <c r="CH51" s="63">
        <f t="shared" si="82"/>
        <v>0</v>
      </c>
      <c r="CL51" s="63">
        <f t="shared" si="83"/>
        <v>0</v>
      </c>
      <c r="CM51" s="63">
        <f t="shared" si="84"/>
        <v>0</v>
      </c>
      <c r="CN51" s="63">
        <f t="shared" si="85"/>
        <v>0</v>
      </c>
      <c r="CO51" s="63">
        <f t="shared" si="86"/>
        <v>0</v>
      </c>
      <c r="CP51" s="63">
        <f t="shared" si="87"/>
        <v>0</v>
      </c>
      <c r="CQ51" s="63">
        <f t="shared" si="88"/>
        <v>0</v>
      </c>
    </row>
    <row r="52" spans="1:95" ht="18">
      <c r="A52" s="68"/>
      <c r="B52" s="88">
        <v>49</v>
      </c>
      <c r="C52" s="70">
        <v>49</v>
      </c>
      <c r="D52" s="51"/>
      <c r="E52" s="51"/>
      <c r="F52" s="51"/>
      <c r="G52" s="51"/>
      <c r="H52" s="51"/>
      <c r="I52" s="51"/>
      <c r="J52" s="85">
        <f t="shared" si="49"/>
        <v>0</v>
      </c>
      <c r="K52" s="85" t="e">
        <f t="shared" si="50"/>
        <v>#DIV/0!</v>
      </c>
      <c r="S52" s="97">
        <f t="shared" si="43"/>
        <v>0</v>
      </c>
      <c r="T52" s="97">
        <f t="shared" si="44"/>
        <v>0</v>
      </c>
      <c r="U52" s="97">
        <f t="shared" si="45"/>
        <v>0</v>
      </c>
      <c r="V52" s="97">
        <f t="shared" si="46"/>
        <v>0</v>
      </c>
      <c r="W52" s="97">
        <f t="shared" si="47"/>
        <v>0</v>
      </c>
      <c r="X52" s="97">
        <f t="shared" si="48"/>
        <v>0</v>
      </c>
      <c r="Y52" s="73">
        <f t="shared" si="51"/>
        <v>0</v>
      </c>
      <c r="Z52" s="99" t="e">
        <f t="shared" si="52"/>
        <v>#DIV/0!</v>
      </c>
      <c r="AA52" s="104"/>
      <c r="AB52" s="97" t="str">
        <f t="shared" si="53"/>
        <v> </v>
      </c>
      <c r="AC52" s="97" t="str">
        <f t="shared" si="54"/>
        <v> </v>
      </c>
      <c r="AD52" s="97" t="str">
        <f t="shared" si="55"/>
        <v> </v>
      </c>
      <c r="AE52" s="97" t="str">
        <f t="shared" si="56"/>
        <v> </v>
      </c>
      <c r="AF52" s="97" t="str">
        <f t="shared" si="57"/>
        <v> </v>
      </c>
      <c r="AG52" s="97" t="str">
        <f t="shared" si="58"/>
        <v> </v>
      </c>
      <c r="BA52" s="53" t="s">
        <v>69</v>
      </c>
      <c r="BB52" s="65" t="e">
        <f>SUM('SA 2019 SRP-Open'!#REF!-'SA 2019 SRP-Open'!#REF!)</f>
        <v>#REF!</v>
      </c>
      <c r="BC52" s="54" t="s">
        <v>61</v>
      </c>
      <c r="BD52" s="55" t="s">
        <v>70</v>
      </c>
      <c r="BE52" s="56" t="s">
        <v>71</v>
      </c>
      <c r="BF52" s="66" t="s">
        <v>72</v>
      </c>
      <c r="BH52" s="63">
        <f t="shared" si="59"/>
        <v>0</v>
      </c>
      <c r="BI52" s="63">
        <f t="shared" si="60"/>
        <v>0</v>
      </c>
      <c r="BJ52" s="63">
        <f t="shared" si="61"/>
        <v>0</v>
      </c>
      <c r="BK52" s="63">
        <f t="shared" si="62"/>
        <v>0</v>
      </c>
      <c r="BL52" s="63">
        <f t="shared" si="63"/>
        <v>0</v>
      </c>
      <c r="BM52" s="63">
        <f t="shared" si="64"/>
        <v>0</v>
      </c>
      <c r="BO52" s="63">
        <f t="shared" si="65"/>
        <v>0</v>
      </c>
      <c r="BP52" s="63">
        <f t="shared" si="66"/>
        <v>0</v>
      </c>
      <c r="BQ52" s="63">
        <f t="shared" si="67"/>
        <v>0</v>
      </c>
      <c r="BR52" s="63">
        <f t="shared" si="68"/>
        <v>0</v>
      </c>
      <c r="BS52" s="63">
        <f t="shared" si="69"/>
        <v>0</v>
      </c>
      <c r="BT52" s="63">
        <f t="shared" si="70"/>
        <v>0</v>
      </c>
      <c r="BV52" s="63">
        <f t="shared" si="71"/>
        <v>0</v>
      </c>
      <c r="BW52" s="63">
        <f t="shared" si="72"/>
        <v>0</v>
      </c>
      <c r="BX52" s="63">
        <f t="shared" si="73"/>
        <v>0</v>
      </c>
      <c r="BY52" s="63">
        <f t="shared" si="74"/>
        <v>0</v>
      </c>
      <c r="BZ52" s="63">
        <f t="shared" si="75"/>
        <v>0</v>
      </c>
      <c r="CA52" s="63">
        <f t="shared" si="76"/>
        <v>0</v>
      </c>
      <c r="CC52" s="63">
        <f t="shared" si="77"/>
        <v>0</v>
      </c>
      <c r="CD52" s="63">
        <f t="shared" si="78"/>
        <v>0</v>
      </c>
      <c r="CE52" s="63">
        <f t="shared" si="79"/>
        <v>0</v>
      </c>
      <c r="CF52" s="63">
        <f t="shared" si="80"/>
        <v>0</v>
      </c>
      <c r="CG52" s="63">
        <f t="shared" si="81"/>
        <v>0</v>
      </c>
      <c r="CH52" s="63">
        <f t="shared" si="82"/>
        <v>0</v>
      </c>
      <c r="CL52" s="63">
        <f t="shared" si="83"/>
        <v>0</v>
      </c>
      <c r="CM52" s="63">
        <f t="shared" si="84"/>
        <v>0</v>
      </c>
      <c r="CN52" s="63">
        <f t="shared" si="85"/>
        <v>0</v>
      </c>
      <c r="CO52" s="63">
        <f t="shared" si="86"/>
        <v>0</v>
      </c>
      <c r="CP52" s="63">
        <f t="shared" si="87"/>
        <v>0</v>
      </c>
      <c r="CQ52" s="63">
        <f t="shared" si="88"/>
        <v>0</v>
      </c>
    </row>
    <row r="53" spans="1:95" ht="18.75" thickBot="1">
      <c r="A53" s="68"/>
      <c r="B53" s="89">
        <v>50</v>
      </c>
      <c r="C53" s="76">
        <v>50</v>
      </c>
      <c r="D53" s="77"/>
      <c r="E53" s="77"/>
      <c r="F53" s="77"/>
      <c r="G53" s="77"/>
      <c r="H53" s="77"/>
      <c r="I53" s="77"/>
      <c r="J53" s="90">
        <f t="shared" si="49"/>
        <v>0</v>
      </c>
      <c r="K53" s="90" t="e">
        <f t="shared" si="50"/>
        <v>#DIV/0!</v>
      </c>
      <c r="S53" s="97">
        <f t="shared" si="43"/>
        <v>0</v>
      </c>
      <c r="T53" s="97">
        <f t="shared" si="44"/>
        <v>0</v>
      </c>
      <c r="U53" s="97">
        <f t="shared" si="45"/>
        <v>0</v>
      </c>
      <c r="V53" s="97">
        <f t="shared" si="46"/>
        <v>0</v>
      </c>
      <c r="W53" s="97">
        <f t="shared" si="47"/>
        <v>0</v>
      </c>
      <c r="X53" s="97">
        <f t="shared" si="48"/>
        <v>0</v>
      </c>
      <c r="Y53" s="78">
        <f t="shared" si="51"/>
        <v>0</v>
      </c>
      <c r="Z53" s="99" t="e">
        <f t="shared" si="52"/>
        <v>#DIV/0!</v>
      </c>
      <c r="AA53" s="104"/>
      <c r="AB53" s="97" t="str">
        <f t="shared" si="53"/>
        <v> </v>
      </c>
      <c r="AC53" s="97" t="str">
        <f t="shared" si="54"/>
        <v> </v>
      </c>
      <c r="AD53" s="97" t="str">
        <f t="shared" si="55"/>
        <v> </v>
      </c>
      <c r="AE53" s="97" t="str">
        <f t="shared" si="56"/>
        <v> </v>
      </c>
      <c r="AF53" s="97" t="str">
        <f t="shared" si="57"/>
        <v> </v>
      </c>
      <c r="AG53" s="97" t="str">
        <f t="shared" si="58"/>
        <v> </v>
      </c>
      <c r="BA53" s="53" t="s">
        <v>69</v>
      </c>
      <c r="BB53" s="65" t="e">
        <f>SUM('SA 2019 SRP-Open'!#REF!-'SA 2019 SRP-Open'!#REF!)</f>
        <v>#REF!</v>
      </c>
      <c r="BC53" s="54" t="s">
        <v>61</v>
      </c>
      <c r="BD53" s="55" t="s">
        <v>70</v>
      </c>
      <c r="BE53" s="56" t="s">
        <v>71</v>
      </c>
      <c r="BF53" s="66" t="s">
        <v>72</v>
      </c>
      <c r="BH53" s="63">
        <f t="shared" si="59"/>
        <v>0</v>
      </c>
      <c r="BI53" s="63">
        <f t="shared" si="60"/>
        <v>0</v>
      </c>
      <c r="BJ53" s="63">
        <f t="shared" si="61"/>
        <v>0</v>
      </c>
      <c r="BK53" s="63">
        <f t="shared" si="62"/>
        <v>0</v>
      </c>
      <c r="BL53" s="63">
        <f t="shared" si="63"/>
        <v>0</v>
      </c>
      <c r="BM53" s="63">
        <f t="shared" si="64"/>
        <v>0</v>
      </c>
      <c r="BO53" s="63">
        <f t="shared" si="65"/>
        <v>0</v>
      </c>
      <c r="BP53" s="63">
        <f t="shared" si="66"/>
        <v>0</v>
      </c>
      <c r="BQ53" s="63">
        <f t="shared" si="67"/>
        <v>0</v>
      </c>
      <c r="BR53" s="63">
        <f t="shared" si="68"/>
        <v>0</v>
      </c>
      <c r="BS53" s="63">
        <f t="shared" si="69"/>
        <v>0</v>
      </c>
      <c r="BT53" s="63">
        <f t="shared" si="70"/>
        <v>0</v>
      </c>
      <c r="BV53" s="63">
        <f t="shared" si="71"/>
        <v>0</v>
      </c>
      <c r="BW53" s="63">
        <f t="shared" si="72"/>
        <v>0</v>
      </c>
      <c r="BX53" s="63">
        <f t="shared" si="73"/>
        <v>0</v>
      </c>
      <c r="BY53" s="63">
        <f t="shared" si="74"/>
        <v>0</v>
      </c>
      <c r="BZ53" s="63">
        <f t="shared" si="75"/>
        <v>0</v>
      </c>
      <c r="CA53" s="63">
        <f t="shared" si="76"/>
        <v>0</v>
      </c>
      <c r="CC53" s="63">
        <f t="shared" si="77"/>
        <v>0</v>
      </c>
      <c r="CD53" s="63">
        <f t="shared" si="78"/>
        <v>0</v>
      </c>
      <c r="CE53" s="63">
        <f t="shared" si="79"/>
        <v>0</v>
      </c>
      <c r="CF53" s="63">
        <f t="shared" si="80"/>
        <v>0</v>
      </c>
      <c r="CG53" s="63">
        <f t="shared" si="81"/>
        <v>0</v>
      </c>
      <c r="CH53" s="63">
        <f t="shared" si="82"/>
        <v>0</v>
      </c>
      <c r="CL53" s="63">
        <f t="shared" si="83"/>
        <v>0</v>
      </c>
      <c r="CM53" s="63">
        <f t="shared" si="84"/>
        <v>0</v>
      </c>
      <c r="CN53" s="63">
        <f t="shared" si="85"/>
        <v>0</v>
      </c>
      <c r="CO53" s="63">
        <f t="shared" si="86"/>
        <v>0</v>
      </c>
      <c r="CP53" s="63">
        <f t="shared" si="87"/>
        <v>0</v>
      </c>
      <c r="CQ53" s="63">
        <f t="shared" si="88"/>
        <v>0</v>
      </c>
    </row>
    <row r="54" spans="1:11" ht="18.75" thickBot="1">
      <c r="A54" s="68"/>
      <c r="B54" s="267" t="s">
        <v>141</v>
      </c>
      <c r="C54" s="268"/>
      <c r="D54" s="269"/>
      <c r="E54" s="269"/>
      <c r="F54" s="269"/>
      <c r="G54" s="269"/>
      <c r="H54" s="269"/>
      <c r="I54" s="269"/>
      <c r="J54" s="269"/>
      <c r="K54" s="269"/>
    </row>
    <row r="55" spans="1:52" ht="18">
      <c r="A55" s="68"/>
      <c r="B55" s="153">
        <v>1</v>
      </c>
      <c r="C55" s="154" t="s">
        <v>145</v>
      </c>
      <c r="D55" s="108"/>
      <c r="E55" s="68"/>
      <c r="F55" s="68"/>
      <c r="G55" s="68"/>
      <c r="H55" s="68"/>
      <c r="I55" s="68"/>
      <c r="J55" s="68"/>
      <c r="K55" s="68"/>
      <c r="L55" s="69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</row>
    <row r="56" spans="1:52" ht="18">
      <c r="A56" s="68"/>
      <c r="B56" s="155">
        <v>2</v>
      </c>
      <c r="C56" s="149" t="s">
        <v>94</v>
      </c>
      <c r="D56" s="108"/>
      <c r="E56" s="68"/>
      <c r="F56" s="68"/>
      <c r="G56" s="68"/>
      <c r="H56" s="68"/>
      <c r="I56" s="68"/>
      <c r="J56" s="68"/>
      <c r="K56" s="68"/>
      <c r="L56" s="69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</row>
    <row r="57" spans="1:52" ht="18">
      <c r="A57" s="68"/>
      <c r="B57" s="155">
        <v>3</v>
      </c>
      <c r="C57" s="150" t="s">
        <v>134</v>
      </c>
      <c r="D57" s="108"/>
      <c r="E57" s="68"/>
      <c r="F57" s="68"/>
      <c r="G57" s="68"/>
      <c r="H57" s="68"/>
      <c r="I57" s="68"/>
      <c r="J57" s="68"/>
      <c r="K57" s="68"/>
      <c r="L57" s="69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</row>
    <row r="58" spans="1:52" ht="18">
      <c r="A58" s="68"/>
      <c r="B58" s="155">
        <v>4</v>
      </c>
      <c r="C58" s="149" t="s">
        <v>88</v>
      </c>
      <c r="D58" s="108"/>
      <c r="E58" s="68"/>
      <c r="F58" s="68"/>
      <c r="G58" s="68"/>
      <c r="H58" s="68"/>
      <c r="I58" s="68"/>
      <c r="J58" s="68"/>
      <c r="K58" s="68"/>
      <c r="L58" s="69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</row>
    <row r="59" spans="1:52" ht="18">
      <c r="A59" s="68"/>
      <c r="B59" s="155">
        <v>5</v>
      </c>
      <c r="C59" s="151" t="s">
        <v>138</v>
      </c>
      <c r="D59" s="108"/>
      <c r="E59" s="68"/>
      <c r="F59" s="68"/>
      <c r="G59" s="68"/>
      <c r="H59" s="68"/>
      <c r="I59" s="68"/>
      <c r="J59" s="68"/>
      <c r="K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</row>
    <row r="60" spans="1:52" ht="18">
      <c r="A60" s="68"/>
      <c r="B60" s="155">
        <v>6</v>
      </c>
      <c r="C60" s="149" t="s">
        <v>90</v>
      </c>
      <c r="D60" s="108"/>
      <c r="E60" s="68"/>
      <c r="F60" s="68"/>
      <c r="G60" s="68"/>
      <c r="H60" s="68"/>
      <c r="I60" s="68"/>
      <c r="J60" s="68"/>
      <c r="K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</row>
    <row r="61" spans="1:52" ht="18">
      <c r="A61" s="68"/>
      <c r="B61" s="155">
        <v>7</v>
      </c>
      <c r="C61" s="151" t="s">
        <v>142</v>
      </c>
      <c r="D61" s="108"/>
      <c r="E61" s="68"/>
      <c r="F61" s="68"/>
      <c r="G61" s="68"/>
      <c r="H61" s="68"/>
      <c r="I61" s="68"/>
      <c r="J61" s="68"/>
      <c r="K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</row>
    <row r="62" spans="1:51" ht="12.75">
      <c r="A62" s="68"/>
      <c r="B62" s="155">
        <v>8</v>
      </c>
      <c r="C62" s="150" t="s">
        <v>95</v>
      </c>
      <c r="D62" s="68"/>
      <c r="E62" s="68"/>
      <c r="F62" s="68"/>
      <c r="G62" s="68"/>
      <c r="H62" s="68"/>
      <c r="I62" s="68"/>
      <c r="J62" s="68"/>
      <c r="K62" s="67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</row>
    <row r="63" spans="1:51" ht="12.75">
      <c r="A63" s="68"/>
      <c r="B63" s="155">
        <v>9</v>
      </c>
      <c r="C63" s="149" t="s">
        <v>135</v>
      </c>
      <c r="D63" s="68"/>
      <c r="E63" s="68"/>
      <c r="F63" s="68"/>
      <c r="G63" s="68"/>
      <c r="H63" s="68"/>
      <c r="I63" s="68"/>
      <c r="J63" s="68"/>
      <c r="K63" s="67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</row>
    <row r="64" spans="1:52" ht="18">
      <c r="A64" s="68"/>
      <c r="B64" s="155">
        <v>10</v>
      </c>
      <c r="C64" s="150" t="s">
        <v>89</v>
      </c>
      <c r="D64" s="108"/>
      <c r="E64" s="68"/>
      <c r="F64" s="68"/>
      <c r="G64" s="68"/>
      <c r="H64" s="68"/>
      <c r="I64" s="68"/>
      <c r="J64" s="68"/>
      <c r="K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</row>
    <row r="65" spans="1:52" ht="18">
      <c r="A65" s="68"/>
      <c r="B65" s="155">
        <v>11</v>
      </c>
      <c r="C65" s="149" t="s">
        <v>83</v>
      </c>
      <c r="D65" s="109"/>
      <c r="E65" s="68"/>
      <c r="F65" s="68"/>
      <c r="G65" s="68"/>
      <c r="H65" s="68"/>
      <c r="I65" s="68"/>
      <c r="J65" s="68"/>
      <c r="K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</row>
    <row r="66" spans="1:52" ht="18">
      <c r="A66" s="68"/>
      <c r="B66" s="155">
        <v>12</v>
      </c>
      <c r="C66" s="150" t="s">
        <v>80</v>
      </c>
      <c r="D66" s="108"/>
      <c r="E66" s="68"/>
      <c r="F66" s="68"/>
      <c r="G66" s="68"/>
      <c r="H66" s="68"/>
      <c r="I66" s="68"/>
      <c r="J66" s="68"/>
      <c r="K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</row>
    <row r="67" spans="1:52" ht="18">
      <c r="A67" s="68"/>
      <c r="B67" s="155">
        <v>13</v>
      </c>
      <c r="C67" s="149" t="s">
        <v>85</v>
      </c>
      <c r="D67" s="108"/>
      <c r="E67" s="68"/>
      <c r="F67" s="68"/>
      <c r="G67" s="68"/>
      <c r="H67" s="68"/>
      <c r="I67" s="68"/>
      <c r="J67" s="68"/>
      <c r="K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</row>
    <row r="68" spans="1:52" ht="18">
      <c r="A68" s="68"/>
      <c r="B68" s="155">
        <v>14</v>
      </c>
      <c r="C68" s="150" t="s">
        <v>84</v>
      </c>
      <c r="D68" s="108"/>
      <c r="E68" s="68"/>
      <c r="F68" s="68"/>
      <c r="G68" s="68"/>
      <c r="H68" s="68"/>
      <c r="I68" s="68"/>
      <c r="J68" s="68"/>
      <c r="K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</row>
    <row r="69" spans="1:52" ht="18">
      <c r="A69" s="68"/>
      <c r="B69" s="155">
        <v>15</v>
      </c>
      <c r="C69" s="149" t="s">
        <v>100</v>
      </c>
      <c r="D69" s="108"/>
      <c r="E69" s="68"/>
      <c r="F69" s="68"/>
      <c r="G69" s="68"/>
      <c r="H69" s="68"/>
      <c r="I69" s="68"/>
      <c r="J69" s="68"/>
      <c r="K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</row>
    <row r="70" spans="1:52" ht="18">
      <c r="A70" s="68"/>
      <c r="B70" s="155">
        <v>16</v>
      </c>
      <c r="C70" s="150" t="s">
        <v>81</v>
      </c>
      <c r="D70" s="108"/>
      <c r="E70" s="68"/>
      <c r="F70" s="68"/>
      <c r="G70" s="68"/>
      <c r="H70" s="68"/>
      <c r="I70" s="68"/>
      <c r="J70" s="68"/>
      <c r="K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</row>
    <row r="71" spans="1:52" ht="18">
      <c r="A71" s="68"/>
      <c r="B71" s="155">
        <v>17</v>
      </c>
      <c r="C71" s="149" t="s">
        <v>102</v>
      </c>
      <c r="D71" s="108"/>
      <c r="E71" s="68"/>
      <c r="F71" s="68"/>
      <c r="G71" s="68"/>
      <c r="H71" s="68"/>
      <c r="I71" s="68"/>
      <c r="J71" s="68"/>
      <c r="K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</row>
    <row r="72" spans="1:52" ht="18">
      <c r="A72" s="68"/>
      <c r="B72" s="155">
        <v>18</v>
      </c>
      <c r="C72" s="151" t="s">
        <v>146</v>
      </c>
      <c r="D72" s="108"/>
      <c r="E72" s="68"/>
      <c r="F72" s="68"/>
      <c r="G72" s="68"/>
      <c r="H72" s="68"/>
      <c r="I72" s="68"/>
      <c r="J72" s="68"/>
      <c r="K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</row>
    <row r="73" spans="1:52" ht="18">
      <c r="A73" s="68"/>
      <c r="B73" s="155">
        <v>19</v>
      </c>
      <c r="C73" s="150" t="s">
        <v>86</v>
      </c>
      <c r="D73" s="108"/>
      <c r="E73" s="68"/>
      <c r="F73" s="68"/>
      <c r="G73" s="68"/>
      <c r="H73" s="68"/>
      <c r="I73" s="68"/>
      <c r="J73" s="68"/>
      <c r="K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</row>
    <row r="74" spans="1:52" ht="18">
      <c r="A74" s="68"/>
      <c r="B74" s="155">
        <v>20</v>
      </c>
      <c r="C74" s="149" t="s">
        <v>98</v>
      </c>
      <c r="D74" s="108"/>
      <c r="E74" s="68"/>
      <c r="F74" s="68"/>
      <c r="G74" s="68"/>
      <c r="H74" s="68"/>
      <c r="I74" s="68"/>
      <c r="J74" s="68"/>
      <c r="K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</row>
    <row r="75" spans="1:52" ht="18">
      <c r="A75" s="68"/>
      <c r="B75" s="155">
        <v>21</v>
      </c>
      <c r="C75" s="150" t="s">
        <v>91</v>
      </c>
      <c r="D75" s="108"/>
      <c r="E75" s="68"/>
      <c r="F75" s="68"/>
      <c r="G75" s="68"/>
      <c r="H75" s="68"/>
      <c r="I75" s="68"/>
      <c r="J75" s="68"/>
      <c r="K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</row>
    <row r="76" spans="1:52" ht="18">
      <c r="A76" s="68"/>
      <c r="B76" s="155">
        <v>22</v>
      </c>
      <c r="C76" s="149" t="s">
        <v>87</v>
      </c>
      <c r="D76" s="108"/>
      <c r="E76" s="68"/>
      <c r="F76" s="68"/>
      <c r="G76" s="68"/>
      <c r="H76" s="68"/>
      <c r="I76" s="68"/>
      <c r="J76" s="68"/>
      <c r="K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</row>
    <row r="77" spans="1:52" ht="18">
      <c r="A77" s="68"/>
      <c r="B77" s="155">
        <v>23</v>
      </c>
      <c r="C77" s="150" t="s">
        <v>104</v>
      </c>
      <c r="D77" s="108"/>
      <c r="E77" s="68"/>
      <c r="F77" s="68"/>
      <c r="G77" s="68"/>
      <c r="H77" s="68"/>
      <c r="I77" s="68"/>
      <c r="J77" s="68"/>
      <c r="K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</row>
    <row r="78" spans="1:52" ht="18">
      <c r="A78" s="68"/>
      <c r="B78" s="155">
        <v>24</v>
      </c>
      <c r="C78" s="151" t="s">
        <v>144</v>
      </c>
      <c r="D78" s="108"/>
      <c r="E78" s="68"/>
      <c r="F78" s="68"/>
      <c r="G78" s="68"/>
      <c r="H78" s="68"/>
      <c r="I78" s="68"/>
      <c r="J78" s="68"/>
      <c r="K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</row>
    <row r="79" spans="1:52" ht="18">
      <c r="A79" s="68"/>
      <c r="B79" s="155">
        <v>25</v>
      </c>
      <c r="C79" s="149" t="s">
        <v>103</v>
      </c>
      <c r="D79" s="108"/>
      <c r="E79" s="68"/>
      <c r="F79" s="68"/>
      <c r="G79" s="68"/>
      <c r="H79" s="68"/>
      <c r="I79" s="68"/>
      <c r="J79" s="68"/>
      <c r="K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</row>
    <row r="80" spans="1:52" ht="18">
      <c r="A80" s="68"/>
      <c r="B80" s="155">
        <v>26</v>
      </c>
      <c r="C80" s="156" t="s">
        <v>148</v>
      </c>
      <c r="D80" s="108"/>
      <c r="E80" s="68"/>
      <c r="F80" s="68"/>
      <c r="G80" s="68"/>
      <c r="H80" s="68"/>
      <c r="I80" s="68"/>
      <c r="J80" s="68"/>
      <c r="K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</row>
    <row r="81" spans="1:52" ht="18">
      <c r="A81" s="68"/>
      <c r="B81" s="155">
        <v>27</v>
      </c>
      <c r="C81" s="150" t="s">
        <v>93</v>
      </c>
      <c r="D81" s="108"/>
      <c r="E81" s="68"/>
      <c r="F81" s="68"/>
      <c r="G81" s="68"/>
      <c r="H81" s="68"/>
      <c r="I81" s="68"/>
      <c r="J81" s="68"/>
      <c r="K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</row>
    <row r="82" spans="1:52" ht="18">
      <c r="A82" s="68"/>
      <c r="B82" s="155">
        <v>28</v>
      </c>
      <c r="C82" s="149" t="s">
        <v>97</v>
      </c>
      <c r="D82" s="108"/>
      <c r="E82" s="68"/>
      <c r="F82" s="68"/>
      <c r="G82" s="68"/>
      <c r="H82" s="68"/>
      <c r="I82" s="68"/>
      <c r="J82" s="68"/>
      <c r="K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</row>
    <row r="83" spans="1:52" ht="18">
      <c r="A83" s="68"/>
      <c r="B83" s="155">
        <v>29</v>
      </c>
      <c r="C83" s="151" t="s">
        <v>137</v>
      </c>
      <c r="D83" s="108"/>
      <c r="E83" s="68"/>
      <c r="F83" s="68"/>
      <c r="G83" s="68"/>
      <c r="H83" s="68"/>
      <c r="I83" s="68"/>
      <c r="J83" s="68"/>
      <c r="K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</row>
    <row r="84" spans="1:52" ht="18">
      <c r="A84" s="68"/>
      <c r="B84" s="155">
        <v>30</v>
      </c>
      <c r="C84" s="149" t="s">
        <v>96</v>
      </c>
      <c r="D84" s="108"/>
      <c r="E84" s="68"/>
      <c r="F84" s="68"/>
      <c r="G84" s="68"/>
      <c r="H84" s="68"/>
      <c r="I84" s="68"/>
      <c r="J84" s="68"/>
      <c r="K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</row>
    <row r="85" spans="1:52" ht="18">
      <c r="A85" s="68"/>
      <c r="B85" s="155">
        <v>31</v>
      </c>
      <c r="C85" s="150" t="s">
        <v>105</v>
      </c>
      <c r="D85" s="108"/>
      <c r="E85" s="68"/>
      <c r="F85" s="68"/>
      <c r="G85" s="68"/>
      <c r="H85" s="68"/>
      <c r="I85" s="68"/>
      <c r="J85" s="68"/>
      <c r="K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</row>
    <row r="86" spans="1:52" ht="18">
      <c r="A86" s="68"/>
      <c r="B86" s="155">
        <v>32</v>
      </c>
      <c r="C86" s="151" t="s">
        <v>150</v>
      </c>
      <c r="D86" s="108"/>
      <c r="E86" s="68"/>
      <c r="F86" s="68"/>
      <c r="G86" s="68"/>
      <c r="H86" s="68"/>
      <c r="I86" s="68"/>
      <c r="J86" s="68"/>
      <c r="K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</row>
    <row r="87" spans="1:52" ht="18">
      <c r="A87" s="68"/>
      <c r="B87" s="155">
        <v>33</v>
      </c>
      <c r="C87" s="151" t="s">
        <v>140</v>
      </c>
      <c r="D87" s="108"/>
      <c r="E87" s="68"/>
      <c r="F87" s="68"/>
      <c r="G87" s="68"/>
      <c r="H87" s="68"/>
      <c r="I87" s="68"/>
      <c r="J87" s="68"/>
      <c r="K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</row>
    <row r="88" spans="1:52" ht="18">
      <c r="A88" s="68"/>
      <c r="B88" s="155">
        <v>34</v>
      </c>
      <c r="C88" s="149" t="s">
        <v>79</v>
      </c>
      <c r="D88" s="108"/>
      <c r="E88" s="68"/>
      <c r="F88" s="68"/>
      <c r="G88" s="68"/>
      <c r="H88" s="68"/>
      <c r="I88" s="68"/>
      <c r="J88" s="68"/>
      <c r="K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</row>
    <row r="89" spans="1:52" ht="18">
      <c r="A89" s="68"/>
      <c r="B89" s="155">
        <v>35</v>
      </c>
      <c r="C89" s="151" t="s">
        <v>136</v>
      </c>
      <c r="D89" s="108"/>
      <c r="E89" s="68"/>
      <c r="F89" s="68"/>
      <c r="G89" s="68"/>
      <c r="H89" s="68"/>
      <c r="I89" s="68"/>
      <c r="J89" s="68"/>
      <c r="K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</row>
    <row r="90" spans="1:52" ht="18">
      <c r="A90" s="68"/>
      <c r="B90" s="155">
        <v>36</v>
      </c>
      <c r="C90" s="151" t="s">
        <v>147</v>
      </c>
      <c r="D90" s="108"/>
      <c r="E90" s="68"/>
      <c r="F90" s="68"/>
      <c r="G90" s="68"/>
      <c r="H90" s="68"/>
      <c r="I90" s="68"/>
      <c r="J90" s="68"/>
      <c r="K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</row>
    <row r="91" spans="1:52" ht="18">
      <c r="A91" s="68"/>
      <c r="B91" s="155">
        <v>37</v>
      </c>
      <c r="C91" s="149" t="s">
        <v>82</v>
      </c>
      <c r="D91" s="108"/>
      <c r="E91" s="68"/>
      <c r="F91" s="68"/>
      <c r="G91" s="68"/>
      <c r="H91" s="68"/>
      <c r="I91" s="68"/>
      <c r="J91" s="68"/>
      <c r="K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</row>
    <row r="92" spans="1:52" ht="18">
      <c r="A92" s="68"/>
      <c r="B92" s="155">
        <v>38</v>
      </c>
      <c r="C92" s="150" t="s">
        <v>77</v>
      </c>
      <c r="D92" s="108"/>
      <c r="E92" s="68"/>
      <c r="F92" s="68"/>
      <c r="G92" s="68"/>
      <c r="H92" s="68"/>
      <c r="I92" s="68"/>
      <c r="J92" s="68"/>
      <c r="K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</row>
    <row r="93" spans="1:52" ht="18">
      <c r="A93" s="68"/>
      <c r="B93" s="155">
        <v>39</v>
      </c>
      <c r="C93" s="151" t="s">
        <v>149</v>
      </c>
      <c r="D93" s="108"/>
      <c r="E93" s="68"/>
      <c r="F93" s="68"/>
      <c r="G93" s="68"/>
      <c r="H93" s="68"/>
      <c r="I93" s="68"/>
      <c r="J93" s="68"/>
      <c r="K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</row>
    <row r="94" spans="1:52" ht="18">
      <c r="A94" s="68"/>
      <c r="B94" s="155">
        <v>40</v>
      </c>
      <c r="C94" s="149" t="s">
        <v>92</v>
      </c>
      <c r="D94" s="108"/>
      <c r="E94" s="68"/>
      <c r="F94" s="68"/>
      <c r="G94" s="68"/>
      <c r="H94" s="68"/>
      <c r="I94" s="68"/>
      <c r="J94" s="68"/>
      <c r="K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</row>
    <row r="95" spans="1:52" ht="18">
      <c r="A95" s="68"/>
      <c r="B95" s="155">
        <v>41</v>
      </c>
      <c r="C95" s="150" t="s">
        <v>76</v>
      </c>
      <c r="D95" s="108"/>
      <c r="E95" s="68"/>
      <c r="F95" s="68"/>
      <c r="G95" s="68"/>
      <c r="H95" s="68"/>
      <c r="I95" s="68"/>
      <c r="J95" s="68"/>
      <c r="K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</row>
    <row r="96" spans="1:51" ht="12.75">
      <c r="A96" s="68"/>
      <c r="B96" s="155">
        <v>42</v>
      </c>
      <c r="C96" s="149" t="s">
        <v>99</v>
      </c>
      <c r="D96" s="68"/>
      <c r="E96" s="68"/>
      <c r="F96" s="68"/>
      <c r="G96" s="68"/>
      <c r="H96" s="68"/>
      <c r="I96" s="68"/>
      <c r="J96" s="68"/>
      <c r="K96" s="67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</row>
    <row r="97" spans="1:51" ht="12.75">
      <c r="A97" s="68"/>
      <c r="B97" s="155">
        <v>43</v>
      </c>
      <c r="C97" s="150" t="s">
        <v>73</v>
      </c>
      <c r="D97" s="68"/>
      <c r="E97" s="68"/>
      <c r="F97" s="68"/>
      <c r="G97" s="68"/>
      <c r="H97" s="68"/>
      <c r="I97" s="68"/>
      <c r="J97" s="68"/>
      <c r="K97" s="67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</row>
    <row r="98" spans="1:51" ht="12.75">
      <c r="A98" s="68"/>
      <c r="B98" s="155">
        <v>44</v>
      </c>
      <c r="C98" s="149" t="s">
        <v>75</v>
      </c>
      <c r="D98" s="68"/>
      <c r="E98" s="68"/>
      <c r="F98" s="68"/>
      <c r="G98" s="68"/>
      <c r="H98" s="68"/>
      <c r="I98" s="68"/>
      <c r="J98" s="68"/>
      <c r="K98" s="67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</row>
    <row r="99" spans="1:52" ht="18">
      <c r="A99" s="68"/>
      <c r="B99" s="155">
        <v>45</v>
      </c>
      <c r="C99" s="150" t="s">
        <v>74</v>
      </c>
      <c r="D99" s="109"/>
      <c r="E99" s="68"/>
      <c r="F99" s="68"/>
      <c r="G99" s="68"/>
      <c r="H99" s="68"/>
      <c r="I99" s="68"/>
      <c r="J99" s="68"/>
      <c r="K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</row>
    <row r="100" spans="1:52" ht="18">
      <c r="A100" s="68"/>
      <c r="B100" s="155">
        <v>46</v>
      </c>
      <c r="C100" s="149" t="s">
        <v>78</v>
      </c>
      <c r="D100" s="108"/>
      <c r="E100" s="68"/>
      <c r="F100" s="68"/>
      <c r="G100" s="68"/>
      <c r="H100" s="68"/>
      <c r="I100" s="68"/>
      <c r="J100" s="68"/>
      <c r="K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</row>
    <row r="101" spans="1:52" ht="18">
      <c r="A101" s="68"/>
      <c r="B101" s="155">
        <v>47</v>
      </c>
      <c r="C101" s="156" t="s">
        <v>143</v>
      </c>
      <c r="D101" s="108"/>
      <c r="E101" s="68"/>
      <c r="F101" s="68"/>
      <c r="G101" s="68"/>
      <c r="H101" s="68"/>
      <c r="I101" s="68"/>
      <c r="J101" s="68"/>
      <c r="K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</row>
    <row r="102" spans="1:52" ht="18.75" thickBot="1">
      <c r="A102" s="68"/>
      <c r="B102" s="157">
        <v>48</v>
      </c>
      <c r="C102" s="152" t="s">
        <v>139</v>
      </c>
      <c r="D102" s="108"/>
      <c r="E102" s="68"/>
      <c r="F102" s="68"/>
      <c r="G102" s="68"/>
      <c r="H102" s="68"/>
      <c r="I102" s="68"/>
      <c r="J102" s="68"/>
      <c r="K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</row>
    <row r="103" spans="1:52" ht="18">
      <c r="A103" s="68"/>
      <c r="B103" s="68"/>
      <c r="D103" s="109"/>
      <c r="E103" s="68"/>
      <c r="F103" s="68"/>
      <c r="G103" s="68"/>
      <c r="H103" s="68"/>
      <c r="I103" s="68"/>
      <c r="J103" s="68"/>
      <c r="K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</row>
    <row r="104" spans="1:52" ht="18">
      <c r="A104" s="68"/>
      <c r="B104" s="68"/>
      <c r="D104" s="108"/>
      <c r="E104" s="68"/>
      <c r="F104" s="68"/>
      <c r="G104" s="68"/>
      <c r="H104" s="68"/>
      <c r="I104" s="68"/>
      <c r="J104" s="68"/>
      <c r="K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</row>
    <row r="105" spans="1:52" ht="18">
      <c r="A105" s="68"/>
      <c r="B105" s="68"/>
      <c r="D105" s="108"/>
      <c r="E105" s="68"/>
      <c r="F105" s="68"/>
      <c r="G105" s="68"/>
      <c r="H105" s="68"/>
      <c r="I105" s="68"/>
      <c r="J105" s="68"/>
      <c r="K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</row>
    <row r="106" spans="1:52" ht="18">
      <c r="A106" s="68"/>
      <c r="B106" s="68"/>
      <c r="D106" s="108"/>
      <c r="E106" s="68"/>
      <c r="F106" s="68"/>
      <c r="G106" s="68"/>
      <c r="H106" s="68"/>
      <c r="I106" s="68"/>
      <c r="J106" s="68"/>
      <c r="K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</row>
    <row r="107" spans="1:52" ht="18">
      <c r="A107" s="68"/>
      <c r="B107" s="68"/>
      <c r="D107" s="109"/>
      <c r="E107" s="68"/>
      <c r="F107" s="68"/>
      <c r="G107" s="68"/>
      <c r="H107" s="68"/>
      <c r="I107" s="68"/>
      <c r="J107" s="68"/>
      <c r="K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</row>
    <row r="108" spans="1:52" ht="18">
      <c r="A108" s="68"/>
      <c r="B108" s="68"/>
      <c r="D108" s="108"/>
      <c r="E108" s="68"/>
      <c r="F108" s="68"/>
      <c r="G108" s="68"/>
      <c r="H108" s="68"/>
      <c r="I108" s="68"/>
      <c r="J108" s="68"/>
      <c r="K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</row>
    <row r="109" spans="1:52" ht="18">
      <c r="A109" s="68"/>
      <c r="B109" s="68"/>
      <c r="D109" s="108"/>
      <c r="E109" s="68"/>
      <c r="F109" s="68"/>
      <c r="G109" s="68"/>
      <c r="H109" s="68"/>
      <c r="I109" s="68"/>
      <c r="J109" s="68"/>
      <c r="K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</row>
    <row r="110" spans="1:52" ht="18">
      <c r="A110" s="68"/>
      <c r="B110" s="68"/>
      <c r="D110" s="108"/>
      <c r="E110" s="68"/>
      <c r="F110" s="68"/>
      <c r="G110" s="68"/>
      <c r="H110" s="68"/>
      <c r="I110" s="68"/>
      <c r="J110" s="68"/>
      <c r="K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</row>
    <row r="111" spans="1:52" ht="18">
      <c r="A111" s="68"/>
      <c r="B111" s="68"/>
      <c r="D111" s="109"/>
      <c r="E111" s="68"/>
      <c r="F111" s="68"/>
      <c r="G111" s="68"/>
      <c r="H111" s="68"/>
      <c r="I111" s="68"/>
      <c r="J111" s="68"/>
      <c r="K111" s="68"/>
      <c r="L111" s="69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</row>
    <row r="112" spans="1:52" ht="18">
      <c r="A112" s="68"/>
      <c r="B112" s="68"/>
      <c r="D112" s="108"/>
      <c r="E112" s="68"/>
      <c r="F112" s="68"/>
      <c r="G112" s="68"/>
      <c r="H112" s="68"/>
      <c r="I112" s="68"/>
      <c r="J112" s="68"/>
      <c r="K112" s="68"/>
      <c r="L112" s="69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</row>
    <row r="113" spans="1:52" ht="18">
      <c r="A113" s="68"/>
      <c r="B113" s="68"/>
      <c r="D113" s="108"/>
      <c r="E113" s="68"/>
      <c r="F113" s="68"/>
      <c r="G113" s="68"/>
      <c r="H113" s="68"/>
      <c r="I113" s="68"/>
      <c r="J113" s="68"/>
      <c r="K113" s="68"/>
      <c r="L113" s="69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</row>
    <row r="114" spans="1:52" ht="18">
      <c r="A114" s="68"/>
      <c r="B114" s="68"/>
      <c r="D114" s="108"/>
      <c r="E114" s="68"/>
      <c r="F114" s="68"/>
      <c r="G114" s="68"/>
      <c r="H114" s="68"/>
      <c r="I114" s="68"/>
      <c r="J114" s="68"/>
      <c r="K114" s="68"/>
      <c r="L114" s="69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</row>
    <row r="115" spans="1:52" ht="18">
      <c r="A115" s="68"/>
      <c r="B115" s="68"/>
      <c r="D115" s="109"/>
      <c r="E115" s="68"/>
      <c r="F115" s="68"/>
      <c r="G115" s="68"/>
      <c r="H115" s="68"/>
      <c r="I115" s="68"/>
      <c r="J115" s="68"/>
      <c r="K115" s="68"/>
      <c r="L115" s="69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</row>
    <row r="116" spans="1:52" ht="18">
      <c r="A116" s="68"/>
      <c r="B116" s="68"/>
      <c r="D116" s="108"/>
      <c r="E116" s="68"/>
      <c r="F116" s="68"/>
      <c r="G116" s="68"/>
      <c r="H116" s="68"/>
      <c r="I116" s="68"/>
      <c r="J116" s="68"/>
      <c r="K116" s="68"/>
      <c r="L116" s="69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</row>
    <row r="117" spans="1:52" ht="18">
      <c r="A117" s="68"/>
      <c r="B117" s="68"/>
      <c r="D117" s="108"/>
      <c r="E117" s="68"/>
      <c r="F117" s="68"/>
      <c r="G117" s="68"/>
      <c r="H117" s="68"/>
      <c r="I117" s="68"/>
      <c r="J117" s="68"/>
      <c r="K117" s="68"/>
      <c r="L117" s="69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</row>
    <row r="118" spans="1:52" ht="18">
      <c r="A118" s="68"/>
      <c r="B118" s="68"/>
      <c r="D118" s="108"/>
      <c r="E118" s="68"/>
      <c r="F118" s="68"/>
      <c r="G118" s="68"/>
      <c r="H118" s="68"/>
      <c r="I118" s="68"/>
      <c r="J118" s="68"/>
      <c r="K118" s="68"/>
      <c r="L118" s="69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</row>
    <row r="119" spans="1:52" ht="18">
      <c r="A119" s="68"/>
      <c r="B119" s="68"/>
      <c r="D119" s="109"/>
      <c r="E119" s="68"/>
      <c r="F119" s="68"/>
      <c r="G119" s="68"/>
      <c r="H119" s="68"/>
      <c r="I119" s="68"/>
      <c r="J119" s="68"/>
      <c r="K119" s="68"/>
      <c r="L119" s="69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</row>
    <row r="120" spans="1:52" ht="18">
      <c r="A120" s="68"/>
      <c r="B120" s="68"/>
      <c r="D120" s="108"/>
      <c r="E120" s="68"/>
      <c r="F120" s="68"/>
      <c r="G120" s="68"/>
      <c r="H120" s="68"/>
      <c r="I120" s="68"/>
      <c r="J120" s="68"/>
      <c r="K120" s="68"/>
      <c r="L120" s="69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</row>
    <row r="121" spans="1:52" ht="18">
      <c r="A121" s="68"/>
      <c r="B121" s="68"/>
      <c r="D121" s="108"/>
      <c r="E121" s="68"/>
      <c r="F121" s="68"/>
      <c r="G121" s="68"/>
      <c r="H121" s="68"/>
      <c r="I121" s="68"/>
      <c r="J121" s="68"/>
      <c r="K121" s="68"/>
      <c r="L121" s="69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</row>
    <row r="122" spans="1:52" ht="18">
      <c r="A122" s="68"/>
      <c r="B122" s="68"/>
      <c r="D122" s="108"/>
      <c r="E122" s="68"/>
      <c r="F122" s="68"/>
      <c r="G122" s="68"/>
      <c r="H122" s="68"/>
      <c r="I122" s="68"/>
      <c r="J122" s="68"/>
      <c r="K122" s="68"/>
      <c r="L122" s="69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</row>
    <row r="123" spans="1:52" ht="18">
      <c r="A123" s="68"/>
      <c r="B123" s="68"/>
      <c r="D123" s="109"/>
      <c r="E123" s="68"/>
      <c r="F123" s="68"/>
      <c r="G123" s="68"/>
      <c r="H123" s="68"/>
      <c r="I123" s="68"/>
      <c r="J123" s="68"/>
      <c r="K123" s="68"/>
      <c r="L123" s="69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</row>
    <row r="124" spans="1:52" ht="18">
      <c r="A124" s="68"/>
      <c r="B124" s="68"/>
      <c r="D124" s="108"/>
      <c r="E124" s="68"/>
      <c r="F124" s="68"/>
      <c r="G124" s="68"/>
      <c r="H124" s="68"/>
      <c r="I124" s="68"/>
      <c r="J124" s="68"/>
      <c r="K124" s="68"/>
      <c r="L124" s="69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</row>
    <row r="125" spans="1:52" ht="18">
      <c r="A125" s="68"/>
      <c r="B125" s="68"/>
      <c r="D125" s="108"/>
      <c r="E125" s="68"/>
      <c r="F125" s="68"/>
      <c r="G125" s="68"/>
      <c r="H125" s="68"/>
      <c r="I125" s="68"/>
      <c r="J125" s="68"/>
      <c r="K125" s="68"/>
      <c r="L125" s="69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</row>
    <row r="126" spans="1:52" ht="18">
      <c r="A126" s="68"/>
      <c r="B126" s="68"/>
      <c r="D126" s="108"/>
      <c r="E126" s="68"/>
      <c r="F126" s="68"/>
      <c r="G126" s="68"/>
      <c r="H126" s="68"/>
      <c r="I126" s="68"/>
      <c r="J126" s="68"/>
      <c r="K126" s="68"/>
      <c r="L126" s="69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</row>
    <row r="127" spans="1:52" ht="18">
      <c r="A127" s="68"/>
      <c r="B127" s="68"/>
      <c r="D127" s="109"/>
      <c r="E127" s="68"/>
      <c r="F127" s="68"/>
      <c r="G127" s="68"/>
      <c r="H127" s="68"/>
      <c r="I127" s="68"/>
      <c r="J127" s="68"/>
      <c r="K127" s="68"/>
      <c r="L127" s="69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</row>
    <row r="128" spans="1:52" ht="18">
      <c r="A128" s="68"/>
      <c r="B128" s="68"/>
      <c r="D128" s="108"/>
      <c r="E128" s="68"/>
      <c r="F128" s="68"/>
      <c r="G128" s="68"/>
      <c r="H128" s="68"/>
      <c r="I128" s="68"/>
      <c r="J128" s="68"/>
      <c r="K128" s="68"/>
      <c r="L128" s="69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</row>
    <row r="129" spans="1:52" ht="18">
      <c r="A129" s="68"/>
      <c r="B129" s="68"/>
      <c r="D129" s="108"/>
      <c r="E129" s="68"/>
      <c r="F129" s="68"/>
      <c r="G129" s="68"/>
      <c r="H129" s="68"/>
      <c r="I129" s="68"/>
      <c r="J129" s="68"/>
      <c r="K129" s="68"/>
      <c r="L129" s="69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</row>
    <row r="130" spans="1:52" ht="18">
      <c r="A130" s="68"/>
      <c r="B130" s="68"/>
      <c r="D130" s="108"/>
      <c r="E130" s="68"/>
      <c r="F130" s="68"/>
      <c r="G130" s="68"/>
      <c r="H130" s="68"/>
      <c r="I130" s="68"/>
      <c r="J130" s="68"/>
      <c r="K130" s="68"/>
      <c r="L130" s="69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</row>
    <row r="131" spans="1:52" ht="18">
      <c r="A131" s="68"/>
      <c r="B131" s="68"/>
      <c r="D131" s="109"/>
      <c r="E131" s="68"/>
      <c r="F131" s="68"/>
      <c r="G131" s="68"/>
      <c r="H131" s="68"/>
      <c r="I131" s="68"/>
      <c r="J131" s="68"/>
      <c r="K131" s="68"/>
      <c r="L131" s="69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</row>
    <row r="132" spans="1:52" ht="18">
      <c r="A132" s="68"/>
      <c r="B132" s="68"/>
      <c r="D132" s="108"/>
      <c r="E132" s="68"/>
      <c r="F132" s="68"/>
      <c r="G132" s="68"/>
      <c r="H132" s="68"/>
      <c r="I132" s="68"/>
      <c r="J132" s="68"/>
      <c r="K132" s="68"/>
      <c r="L132" s="69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</row>
    <row r="133" spans="1:52" ht="18">
      <c r="A133" s="68"/>
      <c r="B133" s="68"/>
      <c r="D133" s="108"/>
      <c r="E133" s="68"/>
      <c r="F133" s="68"/>
      <c r="G133" s="68"/>
      <c r="H133" s="68"/>
      <c r="I133" s="68"/>
      <c r="J133" s="68"/>
      <c r="K133" s="68"/>
      <c r="L133" s="69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</row>
    <row r="134" spans="1:52" ht="18">
      <c r="A134" s="68"/>
      <c r="B134" s="68"/>
      <c r="D134" s="108"/>
      <c r="E134" s="68"/>
      <c r="F134" s="68"/>
      <c r="G134" s="68"/>
      <c r="H134" s="68"/>
      <c r="I134" s="68"/>
      <c r="J134" s="68"/>
      <c r="K134" s="68"/>
      <c r="L134" s="69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</row>
    <row r="135" spans="1:52" ht="18">
      <c r="A135" s="68"/>
      <c r="B135" s="68"/>
      <c r="D135" s="109"/>
      <c r="E135" s="68"/>
      <c r="F135" s="68"/>
      <c r="G135" s="68"/>
      <c r="H135" s="68"/>
      <c r="I135" s="68"/>
      <c r="J135" s="68"/>
      <c r="K135" s="68"/>
      <c r="L135" s="69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</row>
    <row r="136" spans="1:52" ht="18">
      <c r="A136" s="68"/>
      <c r="B136" s="68"/>
      <c r="D136" s="108"/>
      <c r="E136" s="68"/>
      <c r="F136" s="68"/>
      <c r="G136" s="68"/>
      <c r="H136" s="68"/>
      <c r="I136" s="68"/>
      <c r="J136" s="68"/>
      <c r="K136" s="68"/>
      <c r="L136" s="69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</row>
    <row r="137" spans="1:52" ht="18">
      <c r="A137" s="68"/>
      <c r="B137" s="68"/>
      <c r="D137" s="108"/>
      <c r="E137" s="68"/>
      <c r="F137" s="68"/>
      <c r="G137" s="68"/>
      <c r="H137" s="68"/>
      <c r="I137" s="68"/>
      <c r="J137" s="68"/>
      <c r="K137" s="68"/>
      <c r="L137" s="69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</row>
    <row r="138" spans="1:52" ht="18">
      <c r="A138" s="68"/>
      <c r="B138" s="68"/>
      <c r="D138" s="108"/>
      <c r="E138" s="68"/>
      <c r="F138" s="68"/>
      <c r="G138" s="68"/>
      <c r="H138" s="68"/>
      <c r="I138" s="68"/>
      <c r="J138" s="68"/>
      <c r="K138" s="68"/>
      <c r="L138" s="69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</row>
    <row r="139" spans="1:52" ht="18">
      <c r="A139" s="68"/>
      <c r="B139" s="68"/>
      <c r="D139" s="109"/>
      <c r="E139" s="68"/>
      <c r="F139" s="68"/>
      <c r="G139" s="68"/>
      <c r="H139" s="68"/>
      <c r="I139" s="68"/>
      <c r="J139" s="68"/>
      <c r="K139" s="68"/>
      <c r="L139" s="69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</row>
    <row r="140" spans="1:52" ht="18">
      <c r="A140" s="68"/>
      <c r="B140" s="68"/>
      <c r="D140" s="108"/>
      <c r="E140" s="68"/>
      <c r="F140" s="68"/>
      <c r="G140" s="68"/>
      <c r="H140" s="68"/>
      <c r="I140" s="68"/>
      <c r="J140" s="68"/>
      <c r="K140" s="68"/>
      <c r="L140" s="69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</row>
    <row r="141" spans="1:52" ht="18">
      <c r="A141" s="68"/>
      <c r="B141" s="68"/>
      <c r="D141" s="109"/>
      <c r="E141" s="68"/>
      <c r="F141" s="68"/>
      <c r="G141" s="68"/>
      <c r="H141" s="68"/>
      <c r="I141" s="68"/>
      <c r="J141" s="68"/>
      <c r="K141" s="68"/>
      <c r="L141" s="69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</row>
    <row r="142" spans="1:52" ht="18">
      <c r="A142" s="68"/>
      <c r="B142" s="68"/>
      <c r="D142" s="108"/>
      <c r="E142" s="68"/>
      <c r="F142" s="68"/>
      <c r="G142" s="68"/>
      <c r="H142" s="68"/>
      <c r="I142" s="68"/>
      <c r="J142" s="68"/>
      <c r="K142" s="68"/>
      <c r="L142" s="69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</row>
    <row r="143" spans="1:52" ht="18">
      <c r="A143" s="68"/>
      <c r="B143" s="68"/>
      <c r="D143" s="108"/>
      <c r="E143" s="68"/>
      <c r="F143" s="68"/>
      <c r="G143" s="68"/>
      <c r="H143" s="68"/>
      <c r="I143" s="68"/>
      <c r="J143" s="68"/>
      <c r="K143" s="68"/>
      <c r="L143" s="69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</row>
    <row r="144" spans="1:52" ht="18">
      <c r="A144" s="68"/>
      <c r="B144" s="68"/>
      <c r="D144" s="108"/>
      <c r="E144" s="68"/>
      <c r="F144" s="68"/>
      <c r="G144" s="68"/>
      <c r="H144" s="68"/>
      <c r="I144" s="68"/>
      <c r="J144" s="68"/>
      <c r="K144" s="68"/>
      <c r="L144" s="69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</row>
    <row r="145" spans="1:52" ht="18">
      <c r="A145" s="68"/>
      <c r="B145" s="68"/>
      <c r="D145" s="109"/>
      <c r="E145" s="68"/>
      <c r="F145" s="68"/>
      <c r="G145" s="68"/>
      <c r="H145" s="68"/>
      <c r="I145" s="68"/>
      <c r="J145" s="68"/>
      <c r="K145" s="68"/>
      <c r="L145" s="69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</row>
    <row r="146" spans="1:52" ht="18">
      <c r="A146" s="68"/>
      <c r="B146" s="68"/>
      <c r="D146" s="108"/>
      <c r="E146" s="68"/>
      <c r="F146" s="68"/>
      <c r="G146" s="68"/>
      <c r="H146" s="68"/>
      <c r="I146" s="68"/>
      <c r="J146" s="68"/>
      <c r="K146" s="68"/>
      <c r="L146" s="69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</row>
    <row r="147" spans="1:52" ht="18">
      <c r="A147" s="68"/>
      <c r="B147" s="68"/>
      <c r="D147" s="108"/>
      <c r="E147" s="68"/>
      <c r="F147" s="68"/>
      <c r="G147" s="68"/>
      <c r="H147" s="68"/>
      <c r="I147" s="68"/>
      <c r="J147" s="68"/>
      <c r="K147" s="68"/>
      <c r="L147" s="69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</row>
    <row r="148" spans="1:52" ht="18">
      <c r="A148" s="68"/>
      <c r="B148" s="68"/>
      <c r="D148" s="108"/>
      <c r="E148" s="68"/>
      <c r="F148" s="68"/>
      <c r="G148" s="68"/>
      <c r="H148" s="68"/>
      <c r="I148" s="68"/>
      <c r="J148" s="68"/>
      <c r="K148" s="68"/>
      <c r="L148" s="69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</row>
    <row r="149" spans="1:52" ht="18">
      <c r="A149" s="68"/>
      <c r="B149" s="68"/>
      <c r="D149" s="109"/>
      <c r="E149" s="68"/>
      <c r="F149" s="68"/>
      <c r="G149" s="68"/>
      <c r="H149" s="68"/>
      <c r="I149" s="68"/>
      <c r="J149" s="68"/>
      <c r="K149" s="68"/>
      <c r="L149" s="69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</row>
    <row r="150" spans="1:52" ht="18">
      <c r="A150" s="68"/>
      <c r="B150" s="68"/>
      <c r="D150" s="109"/>
      <c r="E150" s="68"/>
      <c r="F150" s="68"/>
      <c r="G150" s="68"/>
      <c r="H150" s="68"/>
      <c r="I150" s="68"/>
      <c r="J150" s="68"/>
      <c r="K150" s="68"/>
      <c r="L150" s="69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</row>
    <row r="151" spans="1:52" ht="18">
      <c r="A151" s="68"/>
      <c r="B151" s="68"/>
      <c r="D151" s="108"/>
      <c r="E151" s="68"/>
      <c r="F151" s="68"/>
      <c r="G151" s="68"/>
      <c r="H151" s="68"/>
      <c r="I151" s="68"/>
      <c r="J151" s="68"/>
      <c r="K151" s="68"/>
      <c r="L151" s="69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</row>
    <row r="152" spans="1:52" ht="18">
      <c r="A152" s="68"/>
      <c r="B152" s="68"/>
      <c r="D152" s="108"/>
      <c r="E152" s="68"/>
      <c r="F152" s="68"/>
      <c r="G152" s="68"/>
      <c r="H152" s="68"/>
      <c r="I152" s="68"/>
      <c r="J152" s="68"/>
      <c r="K152" s="68"/>
      <c r="L152" s="69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</row>
    <row r="153" spans="1:52" ht="18">
      <c r="A153" s="68"/>
      <c r="B153" s="68"/>
      <c r="D153" s="108"/>
      <c r="E153" s="68"/>
      <c r="F153" s="68"/>
      <c r="G153" s="68"/>
      <c r="H153" s="68"/>
      <c r="I153" s="68"/>
      <c r="J153" s="68"/>
      <c r="K153" s="68"/>
      <c r="L153" s="69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</row>
    <row r="154" spans="1:52" ht="18">
      <c r="A154" s="68"/>
      <c r="B154" s="68"/>
      <c r="D154" s="109"/>
      <c r="E154" s="68"/>
      <c r="F154" s="68"/>
      <c r="G154" s="68"/>
      <c r="H154" s="68"/>
      <c r="I154" s="68"/>
      <c r="J154" s="68"/>
      <c r="K154" s="68"/>
      <c r="L154" s="69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</row>
    <row r="155" spans="1:52" ht="18">
      <c r="A155" s="68"/>
      <c r="B155" s="68"/>
      <c r="D155" s="108"/>
      <c r="E155" s="68"/>
      <c r="F155" s="68"/>
      <c r="G155" s="68"/>
      <c r="H155" s="68"/>
      <c r="I155" s="68"/>
      <c r="J155" s="68"/>
      <c r="K155" s="68"/>
      <c r="L155" s="69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</row>
    <row r="156" spans="1:52" ht="18">
      <c r="A156" s="68"/>
      <c r="B156" s="68"/>
      <c r="D156" s="109"/>
      <c r="E156" s="68"/>
      <c r="F156" s="68"/>
      <c r="G156" s="68"/>
      <c r="H156" s="68"/>
      <c r="I156" s="68"/>
      <c r="J156" s="68"/>
      <c r="K156" s="68"/>
      <c r="L156" s="69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</row>
    <row r="157" spans="1:52" ht="18">
      <c r="A157" s="68"/>
      <c r="B157" s="68"/>
      <c r="D157" s="108"/>
      <c r="E157" s="68"/>
      <c r="F157" s="68"/>
      <c r="G157" s="68"/>
      <c r="H157" s="68"/>
      <c r="I157" s="68"/>
      <c r="J157" s="68"/>
      <c r="K157" s="68"/>
      <c r="L157" s="69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</row>
    <row r="158" spans="1:52" ht="18">
      <c r="A158" s="68"/>
      <c r="B158" s="68"/>
      <c r="D158" s="108"/>
      <c r="E158" s="68"/>
      <c r="F158" s="68"/>
      <c r="G158" s="68"/>
      <c r="H158" s="68"/>
      <c r="I158" s="68"/>
      <c r="J158" s="68"/>
      <c r="K158" s="68"/>
      <c r="L158" s="69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</row>
    <row r="159" spans="1:52" ht="18">
      <c r="A159" s="68"/>
      <c r="B159" s="68"/>
      <c r="D159" s="108"/>
      <c r="E159" s="68"/>
      <c r="F159" s="68"/>
      <c r="G159" s="68"/>
      <c r="H159" s="68"/>
      <c r="I159" s="68"/>
      <c r="J159" s="68"/>
      <c r="K159" s="68"/>
      <c r="L159" s="69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</row>
    <row r="160" spans="1:52" ht="18">
      <c r="A160" s="68"/>
      <c r="B160" s="68"/>
      <c r="D160" s="109"/>
      <c r="E160" s="68"/>
      <c r="F160" s="68"/>
      <c r="G160" s="68"/>
      <c r="H160" s="68"/>
      <c r="I160" s="68"/>
      <c r="J160" s="68"/>
      <c r="K160" s="68"/>
      <c r="L160" s="69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</row>
    <row r="161" spans="1:52" ht="18">
      <c r="A161" s="68"/>
      <c r="B161" s="68"/>
      <c r="D161" s="108"/>
      <c r="E161" s="68"/>
      <c r="F161" s="68"/>
      <c r="G161" s="68"/>
      <c r="H161" s="68"/>
      <c r="I161" s="68"/>
      <c r="J161" s="68"/>
      <c r="K161" s="68"/>
      <c r="L161" s="69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</row>
    <row r="162" spans="1:52" ht="18">
      <c r="A162" s="68"/>
      <c r="B162" s="68"/>
      <c r="D162" s="108"/>
      <c r="E162" s="68"/>
      <c r="F162" s="68"/>
      <c r="G162" s="68"/>
      <c r="H162" s="68"/>
      <c r="I162" s="68"/>
      <c r="J162" s="68"/>
      <c r="K162" s="68"/>
      <c r="L162" s="69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</row>
    <row r="163" spans="1:52" ht="18">
      <c r="A163" s="68"/>
      <c r="B163" s="68"/>
      <c r="D163" s="108"/>
      <c r="E163" s="68"/>
      <c r="F163" s="68"/>
      <c r="G163" s="68"/>
      <c r="H163" s="68"/>
      <c r="I163" s="68"/>
      <c r="J163" s="68"/>
      <c r="K163" s="68"/>
      <c r="L163" s="69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</row>
    <row r="164" spans="1:52" ht="18">
      <c r="A164" s="68"/>
      <c r="B164" s="68"/>
      <c r="D164" s="109"/>
      <c r="E164" s="68"/>
      <c r="F164" s="68"/>
      <c r="G164" s="68"/>
      <c r="H164" s="68"/>
      <c r="I164" s="68"/>
      <c r="J164" s="68"/>
      <c r="K164" s="68"/>
      <c r="L164" s="69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</row>
    <row r="165" spans="1:52" ht="18">
      <c r="A165" s="68"/>
      <c r="B165" s="68"/>
      <c r="D165" s="108"/>
      <c r="E165" s="68"/>
      <c r="F165" s="68"/>
      <c r="G165" s="68"/>
      <c r="H165" s="68"/>
      <c r="I165" s="68"/>
      <c r="J165" s="68"/>
      <c r="K165" s="68"/>
      <c r="L165" s="69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</row>
    <row r="166" ht="18">
      <c r="D166" s="108"/>
    </row>
    <row r="167" ht="18">
      <c r="D167" s="108"/>
    </row>
    <row r="168" ht="18">
      <c r="D168" s="109"/>
    </row>
    <row r="169" ht="18">
      <c r="D169" s="108"/>
    </row>
    <row r="170" ht="18">
      <c r="D170" s="108"/>
    </row>
    <row r="171" ht="18">
      <c r="D171" s="108"/>
    </row>
    <row r="172" ht="18">
      <c r="D172" s="109"/>
    </row>
    <row r="173" ht="18">
      <c r="D173" s="108"/>
    </row>
    <row r="174" ht="18">
      <c r="D174" s="108"/>
    </row>
    <row r="175" ht="18">
      <c r="D175" s="108"/>
    </row>
    <row r="176" ht="18">
      <c r="D176" s="109"/>
    </row>
    <row r="177" ht="18">
      <c r="D177" s="108"/>
    </row>
    <row r="178" ht="18">
      <c r="D178" s="108"/>
    </row>
    <row r="179" ht="18">
      <c r="D179" s="108"/>
    </row>
    <row r="180" ht="18">
      <c r="D180" s="109"/>
    </row>
    <row r="181" ht="18">
      <c r="D181" s="108"/>
    </row>
    <row r="182" ht="18">
      <c r="D182" s="108"/>
    </row>
    <row r="183" ht="18">
      <c r="D183" s="108"/>
    </row>
    <row r="184" ht="18">
      <c r="D184" s="109"/>
    </row>
    <row r="185" ht="18">
      <c r="D185" s="108"/>
    </row>
    <row r="186" ht="18">
      <c r="D186" s="108"/>
    </row>
    <row r="187" ht="18">
      <c r="D187" s="108"/>
    </row>
    <row r="188" ht="18">
      <c r="D188" s="109"/>
    </row>
    <row r="189" ht="18">
      <c r="D189" s="108"/>
    </row>
    <row r="190" ht="18">
      <c r="D190" s="108"/>
    </row>
    <row r="191" ht="18">
      <c r="D191" s="108"/>
    </row>
    <row r="192" ht="18">
      <c r="D192" s="109"/>
    </row>
    <row r="193" ht="18">
      <c r="D193" s="109"/>
    </row>
  </sheetData>
  <sheetProtection/>
  <mergeCells count="2">
    <mergeCell ref="B2:K2"/>
    <mergeCell ref="B54:K5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2019-01-31T18:28:03Z</dcterms:modified>
  <cp:category/>
  <cp:version/>
  <cp:contentType/>
  <cp:contentStatus/>
</cp:coreProperties>
</file>