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45" windowWidth="16560" windowHeight="11745" tabRatio="725" activeTab="5"/>
  </bookViews>
  <sheets>
    <sheet name="Gesamtwertung 22 23" sheetId="81" r:id="rId1"/>
    <sheet name="Lauf 1+2" sheetId="82" r:id="rId2"/>
    <sheet name="Lauf 3+4" sheetId="83" r:id="rId3"/>
    <sheet name="Lauf 5+6" sheetId="85" r:id="rId4"/>
    <sheet name="Lauf 7+8" sheetId="88" r:id="rId5"/>
    <sheet name="Lauf 9+10" sheetId="89" r:id="rId6"/>
    <sheet name="Lauf 11+12" sheetId="90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81"/>
  <c r="G72"/>
  <c r="Q32" i="89"/>
  <c r="Q33"/>
  <c r="G56" i="81" l="1"/>
  <c r="F56" s="1"/>
  <c r="G23"/>
  <c r="F23" s="1"/>
  <c r="G26"/>
  <c r="F26" s="1"/>
  <c r="G29"/>
  <c r="F29" s="1"/>
  <c r="O64" i="89"/>
  <c r="P64"/>
  <c r="O65"/>
  <c r="P65"/>
  <c r="O66"/>
  <c r="P66"/>
  <c r="O67"/>
  <c r="P67"/>
  <c r="O68"/>
  <c r="P68"/>
  <c r="O69"/>
  <c r="P69"/>
  <c r="Q88"/>
  <c r="J88"/>
  <c r="Q89"/>
  <c r="J89"/>
  <c r="Q76"/>
  <c r="J76"/>
  <c r="Q90"/>
  <c r="J90"/>
  <c r="Q87"/>
  <c r="J87"/>
  <c r="Q83"/>
  <c r="J83"/>
  <c r="Q86"/>
  <c r="J86"/>
  <c r="Q85"/>
  <c r="J85"/>
  <c r="Q82"/>
  <c r="J82"/>
  <c r="Q80"/>
  <c r="J80"/>
  <c r="Q78"/>
  <c r="J78"/>
  <c r="Q79"/>
  <c r="J79"/>
  <c r="Q84"/>
  <c r="J84"/>
  <c r="Q81"/>
  <c r="J81"/>
  <c r="Q74"/>
  <c r="J74"/>
  <c r="Q75"/>
  <c r="J75"/>
  <c r="Q77"/>
  <c r="J77"/>
  <c r="J44"/>
  <c r="Q44"/>
  <c r="J46"/>
  <c r="Q46"/>
  <c r="J43"/>
  <c r="Q43"/>
  <c r="J38"/>
  <c r="Q38"/>
  <c r="J45"/>
  <c r="Q45"/>
  <c r="O11"/>
  <c r="O12"/>
  <c r="O13"/>
  <c r="O14"/>
  <c r="O15"/>
  <c r="O16"/>
  <c r="O17"/>
  <c r="O18"/>
  <c r="O19"/>
  <c r="O20"/>
  <c r="O21"/>
  <c r="O22"/>
  <c r="O23"/>
  <c r="O24"/>
  <c r="O25"/>
  <c r="O10"/>
  <c r="G84" l="1"/>
  <c r="G88"/>
  <c r="G75"/>
  <c r="G77"/>
  <c r="G80"/>
  <c r="G81"/>
  <c r="G74"/>
  <c r="G90"/>
  <c r="G89"/>
  <c r="G87"/>
  <c r="G82"/>
  <c r="G85"/>
  <c r="G83"/>
  <c r="G86"/>
  <c r="G76"/>
  <c r="G79"/>
  <c r="G78"/>
  <c r="G45"/>
  <c r="G43"/>
  <c r="G38"/>
  <c r="G46"/>
  <c r="G44"/>
  <c r="G70" i="81"/>
  <c r="F70" s="1"/>
  <c r="G67"/>
  <c r="F67" s="1"/>
  <c r="G64"/>
  <c r="F64" s="1"/>
  <c r="G65"/>
  <c r="F65" s="1"/>
  <c r="G68"/>
  <c r="F68" s="1"/>
  <c r="G69"/>
  <c r="F69" s="1"/>
  <c r="G71"/>
  <c r="F71" s="1"/>
  <c r="G66"/>
  <c r="F66" s="1"/>
  <c r="G73"/>
  <c r="F73" s="1"/>
  <c r="P19" i="89"/>
  <c r="P20"/>
  <c r="P21"/>
  <c r="P22"/>
  <c r="P23"/>
  <c r="P24"/>
  <c r="P25"/>
  <c r="Q82" i="90"/>
  <c r="G82" s="1"/>
  <c r="J82"/>
  <c r="Q81"/>
  <c r="G81" s="1"/>
  <c r="H82" s="1"/>
  <c r="J81"/>
  <c r="Q80"/>
  <c r="G80" s="1"/>
  <c r="H81" s="1"/>
  <c r="J80"/>
  <c r="Q79"/>
  <c r="G79" s="1"/>
  <c r="H80" s="1"/>
  <c r="J79"/>
  <c r="Q78"/>
  <c r="G78" s="1"/>
  <c r="H79" s="1"/>
  <c r="J78"/>
  <c r="Q77"/>
  <c r="G77" s="1"/>
  <c r="H78" s="1"/>
  <c r="J77"/>
  <c r="Q76"/>
  <c r="G76" s="1"/>
  <c r="H77" s="1"/>
  <c r="J76"/>
  <c r="Q75"/>
  <c r="G75" s="1"/>
  <c r="H76" s="1"/>
  <c r="J75"/>
  <c r="Q74"/>
  <c r="G74" s="1"/>
  <c r="H75" s="1"/>
  <c r="J74"/>
  <c r="Q73"/>
  <c r="G73" s="1"/>
  <c r="H74" s="1"/>
  <c r="J73"/>
  <c r="Q72"/>
  <c r="G72" s="1"/>
  <c r="H73" s="1"/>
  <c r="J72"/>
  <c r="Q71"/>
  <c r="G71" s="1"/>
  <c r="H72" s="1"/>
  <c r="J71"/>
  <c r="Q70"/>
  <c r="G70" s="1"/>
  <c r="H71" s="1"/>
  <c r="J70"/>
  <c r="Q69"/>
  <c r="J69"/>
  <c r="G69"/>
  <c r="H70" s="1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O52"/>
  <c r="Q44"/>
  <c r="G44" s="1"/>
  <c r="J44"/>
  <c r="Q43"/>
  <c r="G43" s="1"/>
  <c r="H44" s="1"/>
  <c r="J43"/>
  <c r="Q42"/>
  <c r="G42" s="1"/>
  <c r="H43" s="1"/>
  <c r="J42"/>
  <c r="Q41"/>
  <c r="G41" s="1"/>
  <c r="H42" s="1"/>
  <c r="J41"/>
  <c r="Q40"/>
  <c r="G40" s="1"/>
  <c r="H41" s="1"/>
  <c r="J40"/>
  <c r="Q39"/>
  <c r="G39" s="1"/>
  <c r="H40" s="1"/>
  <c r="J39"/>
  <c r="Q38"/>
  <c r="G38" s="1"/>
  <c r="H39" s="1"/>
  <c r="J38"/>
  <c r="Q37"/>
  <c r="G37" s="1"/>
  <c r="H38" s="1"/>
  <c r="J37"/>
  <c r="Q36"/>
  <c r="G36" s="1"/>
  <c r="H37" s="1"/>
  <c r="J36"/>
  <c r="Q35"/>
  <c r="G35" s="1"/>
  <c r="H36" s="1"/>
  <c r="J35"/>
  <c r="Q34"/>
  <c r="G34" s="1"/>
  <c r="H35" s="1"/>
  <c r="J34"/>
  <c r="Q33"/>
  <c r="G33" s="1"/>
  <c r="H34" s="1"/>
  <c r="J33"/>
  <c r="Q32"/>
  <c r="G32" s="1"/>
  <c r="H33" s="1"/>
  <c r="J32"/>
  <c r="Q31"/>
  <c r="G31" s="1"/>
  <c r="H32" s="1"/>
  <c r="J31"/>
  <c r="Q30"/>
  <c r="G30" s="1"/>
  <c r="H31" s="1"/>
  <c r="J30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O10"/>
  <c r="J32" i="89"/>
  <c r="J35"/>
  <c r="J34"/>
  <c r="J30"/>
  <c r="J31"/>
  <c r="J36"/>
  <c r="J41"/>
  <c r="J39"/>
  <c r="J33"/>
  <c r="J40"/>
  <c r="J37"/>
  <c r="J42"/>
  <c r="Q35"/>
  <c r="Q34"/>
  <c r="Q30"/>
  <c r="Q31"/>
  <c r="Q36"/>
  <c r="Q41"/>
  <c r="Q39"/>
  <c r="Q40"/>
  <c r="Q37"/>
  <c r="Q42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O54"/>
  <c r="P18"/>
  <c r="P17"/>
  <c r="P16"/>
  <c r="P15"/>
  <c r="P14"/>
  <c r="P13"/>
  <c r="P12"/>
  <c r="P11"/>
  <c r="G57" i="81"/>
  <c r="F57" s="1"/>
  <c r="G50"/>
  <c r="F50" s="1"/>
  <c r="Q76" i="88"/>
  <c r="J76"/>
  <c r="Q79"/>
  <c r="J79"/>
  <c r="Q80"/>
  <c r="J80"/>
  <c r="Q74"/>
  <c r="J74"/>
  <c r="Q75"/>
  <c r="J75"/>
  <c r="Q78"/>
  <c r="J78"/>
  <c r="Q77"/>
  <c r="J77"/>
  <c r="Q68"/>
  <c r="J68"/>
  <c r="Q69"/>
  <c r="J69"/>
  <c r="Q71"/>
  <c r="J71"/>
  <c r="Q73"/>
  <c r="J73"/>
  <c r="Q72"/>
  <c r="J72"/>
  <c r="Q67"/>
  <c r="J67"/>
  <c r="Q70"/>
  <c r="J70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O50"/>
  <c r="Q42"/>
  <c r="J42"/>
  <c r="Q40"/>
  <c r="J40"/>
  <c r="Q38"/>
  <c r="J38"/>
  <c r="Q39"/>
  <c r="J39"/>
  <c r="Q35"/>
  <c r="J35"/>
  <c r="Q37"/>
  <c r="J37"/>
  <c r="Q32"/>
  <c r="J32"/>
  <c r="Q36"/>
  <c r="J36"/>
  <c r="Q30"/>
  <c r="J30"/>
  <c r="Q33"/>
  <c r="J33"/>
  <c r="Q31"/>
  <c r="J31"/>
  <c r="Q34"/>
  <c r="J34"/>
  <c r="Q41"/>
  <c r="J41"/>
  <c r="Q28"/>
  <c r="J28"/>
  <c r="Q29"/>
  <c r="J29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O10"/>
  <c r="H75" i="89" l="1"/>
  <c r="H81"/>
  <c r="H84"/>
  <c r="H86"/>
  <c r="H82"/>
  <c r="H90"/>
  <c r="H83"/>
  <c r="H77"/>
  <c r="H78"/>
  <c r="H76"/>
  <c r="H80"/>
  <c r="H79"/>
  <c r="H89"/>
  <c r="H88"/>
  <c r="H87"/>
  <c r="H85"/>
  <c r="H45"/>
  <c r="H46"/>
  <c r="G42"/>
  <c r="G40"/>
  <c r="G39"/>
  <c r="H43" s="1"/>
  <c r="G36"/>
  <c r="G30"/>
  <c r="G35"/>
  <c r="G37"/>
  <c r="G33"/>
  <c r="G41"/>
  <c r="H44" s="1"/>
  <c r="G31"/>
  <c r="G34"/>
  <c r="H41" s="1"/>
  <c r="G32"/>
  <c r="G79" i="88"/>
  <c r="G80"/>
  <c r="G78"/>
  <c r="H79" s="1"/>
  <c r="G74"/>
  <c r="G75"/>
  <c r="G76"/>
  <c r="G72"/>
  <c r="G70"/>
  <c r="H71" s="1"/>
  <c r="G67"/>
  <c r="G68"/>
  <c r="G71"/>
  <c r="H72" s="1"/>
  <c r="G69"/>
  <c r="H70" s="1"/>
  <c r="G73"/>
  <c r="G77"/>
  <c r="H78" s="1"/>
  <c r="G42"/>
  <c r="G40"/>
  <c r="H41" s="1"/>
  <c r="G37"/>
  <c r="G39"/>
  <c r="G36"/>
  <c r="H37" s="1"/>
  <c r="G38"/>
  <c r="H39" s="1"/>
  <c r="G35"/>
  <c r="H36" s="1"/>
  <c r="G29"/>
  <c r="H30" s="1"/>
  <c r="G41"/>
  <c r="H42" s="1"/>
  <c r="G33"/>
  <c r="H34" s="1"/>
  <c r="G31"/>
  <c r="G28"/>
  <c r="H29" s="1"/>
  <c r="G34"/>
  <c r="H35" s="1"/>
  <c r="G32"/>
  <c r="H33" s="1"/>
  <c r="G30"/>
  <c r="H31" s="1"/>
  <c r="F109" i="81"/>
  <c r="G21"/>
  <c r="F21" s="1"/>
  <c r="G20"/>
  <c r="F20" s="1"/>
  <c r="G28"/>
  <c r="F28" s="1"/>
  <c r="G27"/>
  <c r="F27" s="1"/>
  <c r="G22"/>
  <c r="F22" s="1"/>
  <c r="G25"/>
  <c r="F25" s="1"/>
  <c r="G24"/>
  <c r="F24" s="1"/>
  <c r="G18"/>
  <c r="F18" s="1"/>
  <c r="G16"/>
  <c r="F16" s="1"/>
  <c r="G19"/>
  <c r="F19" s="1"/>
  <c r="G17"/>
  <c r="F17" s="1"/>
  <c r="O11" i="85"/>
  <c r="O12"/>
  <c r="O13"/>
  <c r="O14"/>
  <c r="O15"/>
  <c r="O16"/>
  <c r="O17"/>
  <c r="O18"/>
  <c r="O19"/>
  <c r="O20"/>
  <c r="O10"/>
  <c r="F125" i="81"/>
  <c r="F123"/>
  <c r="F110"/>
  <c r="F114"/>
  <c r="F113"/>
  <c r="G55"/>
  <c r="F55" s="1"/>
  <c r="G54"/>
  <c r="F54" s="1"/>
  <c r="G52"/>
  <c r="F52" s="1"/>
  <c r="G42"/>
  <c r="F42" s="1"/>
  <c r="G13"/>
  <c r="F13" s="1"/>
  <c r="P20" i="85"/>
  <c r="P19"/>
  <c r="P18"/>
  <c r="P17"/>
  <c r="P16"/>
  <c r="P15"/>
  <c r="P14"/>
  <c r="P13"/>
  <c r="P12"/>
  <c r="P11"/>
  <c r="Q34"/>
  <c r="J34"/>
  <c r="Q35"/>
  <c r="J35"/>
  <c r="Q30"/>
  <c r="J30"/>
  <c r="Q33"/>
  <c r="J33"/>
  <c r="Q32"/>
  <c r="J32"/>
  <c r="Q27"/>
  <c r="J27"/>
  <c r="Q31"/>
  <c r="J31"/>
  <c r="Q25"/>
  <c r="J25"/>
  <c r="Q29"/>
  <c r="J29"/>
  <c r="Q28"/>
  <c r="J28"/>
  <c r="Q26"/>
  <c r="J26"/>
  <c r="Q36"/>
  <c r="J36"/>
  <c r="Q66"/>
  <c r="J66"/>
  <c r="Q67"/>
  <c r="J67"/>
  <c r="Q68"/>
  <c r="J68"/>
  <c r="Q61"/>
  <c r="J61"/>
  <c r="Q65"/>
  <c r="J65"/>
  <c r="Q60"/>
  <c r="J60"/>
  <c r="Q64"/>
  <c r="J64"/>
  <c r="Q59"/>
  <c r="J59"/>
  <c r="Q63"/>
  <c r="J63"/>
  <c r="Q62"/>
  <c r="J62"/>
  <c r="Q58"/>
  <c r="J58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O44"/>
  <c r="I82" i="83"/>
  <c r="P82"/>
  <c r="I81"/>
  <c r="P81"/>
  <c r="I77"/>
  <c r="P77"/>
  <c r="Q60"/>
  <c r="Q61"/>
  <c r="P59"/>
  <c r="Q59"/>
  <c r="I39"/>
  <c r="P22"/>
  <c r="Q22"/>
  <c r="P23"/>
  <c r="Q23"/>
  <c r="I38"/>
  <c r="P38"/>
  <c r="P76"/>
  <c r="I76"/>
  <c r="P80"/>
  <c r="I80"/>
  <c r="P69"/>
  <c r="I69"/>
  <c r="P79"/>
  <c r="I79"/>
  <c r="P70"/>
  <c r="I70"/>
  <c r="P75"/>
  <c r="I75"/>
  <c r="P78"/>
  <c r="I78"/>
  <c r="P74"/>
  <c r="I74"/>
  <c r="P72"/>
  <c r="I72"/>
  <c r="P71"/>
  <c r="I71"/>
  <c r="P73"/>
  <c r="I73"/>
  <c r="P68"/>
  <c r="I68"/>
  <c r="Q63"/>
  <c r="P63"/>
  <c r="Q62"/>
  <c r="P62"/>
  <c r="P61"/>
  <c r="P60"/>
  <c r="Q58"/>
  <c r="P58"/>
  <c r="Q57"/>
  <c r="P57"/>
  <c r="Q56"/>
  <c r="P56"/>
  <c r="Q55"/>
  <c r="P55"/>
  <c r="Q54"/>
  <c r="P54"/>
  <c r="Q53"/>
  <c r="P53"/>
  <c r="Q52"/>
  <c r="P52"/>
  <c r="Q51"/>
  <c r="P51"/>
  <c r="P50"/>
  <c r="P39"/>
  <c r="P37"/>
  <c r="I37"/>
  <c r="P33"/>
  <c r="I33"/>
  <c r="P41"/>
  <c r="I41"/>
  <c r="P36"/>
  <c r="I36"/>
  <c r="P35"/>
  <c r="I35"/>
  <c r="P40"/>
  <c r="I40"/>
  <c r="P42"/>
  <c r="I42"/>
  <c r="P34"/>
  <c r="I34"/>
  <c r="P29"/>
  <c r="I29"/>
  <c r="P31"/>
  <c r="I31"/>
  <c r="P28"/>
  <c r="I28"/>
  <c r="P32"/>
  <c r="I32"/>
  <c r="P30"/>
  <c r="I30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Q12" i="82"/>
  <c r="Q13"/>
  <c r="Q14"/>
  <c r="Q15"/>
  <c r="Q16"/>
  <c r="Q17"/>
  <c r="Q18"/>
  <c r="Q19"/>
  <c r="Q20"/>
  <c r="Q21"/>
  <c r="Q22"/>
  <c r="P11"/>
  <c r="P12"/>
  <c r="P13"/>
  <c r="P14"/>
  <c r="P15"/>
  <c r="P16"/>
  <c r="P17"/>
  <c r="P18"/>
  <c r="P19"/>
  <c r="P20"/>
  <c r="P21"/>
  <c r="P22"/>
  <c r="P10"/>
  <c r="Q11"/>
  <c r="F111" i="81"/>
  <c r="G43"/>
  <c r="F43" s="1"/>
  <c r="G7"/>
  <c r="F7" s="1"/>
  <c r="F124"/>
  <c r="F119"/>
  <c r="F108"/>
  <c r="F105"/>
  <c r="H75" i="88" l="1"/>
  <c r="H31" i="89"/>
  <c r="H35"/>
  <c r="H38"/>
  <c r="H40"/>
  <c r="H32"/>
  <c r="H39"/>
  <c r="H42"/>
  <c r="H36"/>
  <c r="H37"/>
  <c r="H33"/>
  <c r="H34"/>
  <c r="H40" i="88"/>
  <c r="H69"/>
  <c r="H77"/>
  <c r="H32"/>
  <c r="H38"/>
  <c r="H74"/>
  <c r="H68"/>
  <c r="H73"/>
  <c r="H76"/>
  <c r="H80"/>
  <c r="G66" i="85"/>
  <c r="G65"/>
  <c r="H66" s="1"/>
  <c r="G63"/>
  <c r="G62"/>
  <c r="H63" s="1"/>
  <c r="G58"/>
  <c r="G36"/>
  <c r="G32"/>
  <c r="G30"/>
  <c r="G33"/>
  <c r="G27"/>
  <c r="H28" s="1"/>
  <c r="G35"/>
  <c r="G25"/>
  <c r="H26" s="1"/>
  <c r="G26"/>
  <c r="G68"/>
  <c r="G67"/>
  <c r="G34"/>
  <c r="H35" s="1"/>
  <c r="G64"/>
  <c r="G60"/>
  <c r="H61" s="1"/>
  <c r="G28"/>
  <c r="G29"/>
  <c r="H30" s="1"/>
  <c r="G38" i="83"/>
  <c r="G59" i="85"/>
  <c r="H60" s="1"/>
  <c r="G61"/>
  <c r="G31"/>
  <c r="H32" s="1"/>
  <c r="G82" i="83"/>
  <c r="G80"/>
  <c r="G81"/>
  <c r="G79"/>
  <c r="G76"/>
  <c r="G75"/>
  <c r="G74"/>
  <c r="G72"/>
  <c r="G78"/>
  <c r="G73"/>
  <c r="G71"/>
  <c r="G70"/>
  <c r="G68"/>
  <c r="G69"/>
  <c r="G77"/>
  <c r="G28"/>
  <c r="G41"/>
  <c r="G33"/>
  <c r="G37"/>
  <c r="G39"/>
  <c r="G42"/>
  <c r="G40"/>
  <c r="G35"/>
  <c r="G36"/>
  <c r="G30"/>
  <c r="G31"/>
  <c r="G29"/>
  <c r="G32"/>
  <c r="G34"/>
  <c r="P49" i="82"/>
  <c r="P50"/>
  <c r="P51"/>
  <c r="P52"/>
  <c r="P53"/>
  <c r="P54"/>
  <c r="P55"/>
  <c r="P56"/>
  <c r="P57"/>
  <c r="P58"/>
  <c r="P59"/>
  <c r="P60"/>
  <c r="P48"/>
  <c r="Q50"/>
  <c r="Q51"/>
  <c r="Q52"/>
  <c r="Q53"/>
  <c r="Q54"/>
  <c r="Q55"/>
  <c r="Q56"/>
  <c r="Q57"/>
  <c r="Q58"/>
  <c r="Q59"/>
  <c r="Q60"/>
  <c r="Q49"/>
  <c r="I31"/>
  <c r="P31"/>
  <c r="F107" i="81"/>
  <c r="H62" i="85" l="1"/>
  <c r="H29"/>
  <c r="H65"/>
  <c r="H68"/>
  <c r="H27"/>
  <c r="H36"/>
  <c r="H34"/>
  <c r="H33"/>
  <c r="H59"/>
  <c r="H64"/>
  <c r="H67"/>
  <c r="H31"/>
  <c r="G31" i="82"/>
  <c r="I36"/>
  <c r="G8" i="81"/>
  <c r="F8" s="1"/>
  <c r="G37"/>
  <c r="F37" s="1"/>
  <c r="P72" i="82"/>
  <c r="P68"/>
  <c r="P67"/>
  <c r="P65"/>
  <c r="P76"/>
  <c r="P69"/>
  <c r="P74"/>
  <c r="P75"/>
  <c r="P77"/>
  <c r="P70"/>
  <c r="P78"/>
  <c r="P66"/>
  <c r="P71"/>
  <c r="P73"/>
  <c r="F112" i="81"/>
  <c r="I66" i="82"/>
  <c r="I76"/>
  <c r="G76" s="1"/>
  <c r="I68"/>
  <c r="G68" s="1"/>
  <c r="I77"/>
  <c r="G77" s="1"/>
  <c r="I75"/>
  <c r="G75" s="1"/>
  <c r="I67"/>
  <c r="G67" s="1"/>
  <c r="I78"/>
  <c r="G78" s="1"/>
  <c r="I72"/>
  <c r="G72" s="1"/>
  <c r="I71"/>
  <c r="G71" s="1"/>
  <c r="I74"/>
  <c r="G74" s="1"/>
  <c r="I69"/>
  <c r="G69" s="1"/>
  <c r="I70"/>
  <c r="G70" s="1"/>
  <c r="I73"/>
  <c r="G73" s="1"/>
  <c r="I65"/>
  <c r="G65" s="1"/>
  <c r="P39"/>
  <c r="I39"/>
  <c r="P29"/>
  <c r="I29"/>
  <c r="P37"/>
  <c r="I37"/>
  <c r="P38"/>
  <c r="I38"/>
  <c r="P33"/>
  <c r="I33"/>
  <c r="P36"/>
  <c r="P30"/>
  <c r="I30"/>
  <c r="P32"/>
  <c r="I32"/>
  <c r="P40"/>
  <c r="I40"/>
  <c r="P27"/>
  <c r="I27"/>
  <c r="P35"/>
  <c r="I35"/>
  <c r="P28"/>
  <c r="I28"/>
  <c r="P34"/>
  <c r="I34"/>
  <c r="G66" l="1"/>
  <c r="G40"/>
  <c r="G32"/>
  <c r="G35"/>
  <c r="G34"/>
  <c r="G30"/>
  <c r="G28"/>
  <c r="G36"/>
  <c r="G33"/>
  <c r="G38"/>
  <c r="G37"/>
  <c r="G29"/>
  <c r="G39"/>
  <c r="F106" i="81" l="1"/>
  <c r="F104"/>
  <c r="G41" l="1"/>
  <c r="F41" s="1"/>
  <c r="G39"/>
  <c r="F39" s="1"/>
  <c r="G44"/>
  <c r="F44" s="1"/>
  <c r="G38"/>
  <c r="F38" s="1"/>
  <c r="G48"/>
  <c r="F48" s="1"/>
  <c r="G53"/>
  <c r="F53" s="1"/>
  <c r="G49"/>
  <c r="F49" s="1"/>
  <c r="G40"/>
  <c r="F40" s="1"/>
  <c r="G45"/>
  <c r="F45" s="1"/>
  <c r="G47"/>
  <c r="F47" s="1"/>
  <c r="G51"/>
  <c r="F51" s="1"/>
  <c r="G46"/>
  <c r="F46" s="1"/>
  <c r="G36"/>
  <c r="F36" s="1"/>
  <c r="G10"/>
  <c r="F10" s="1"/>
  <c r="F120"/>
  <c r="F121"/>
  <c r="F118"/>
  <c r="F122"/>
  <c r="G15" l="1"/>
  <c r="F15" s="1"/>
  <c r="G14"/>
  <c r="F14" s="1"/>
  <c r="G9"/>
  <c r="F9" s="1"/>
  <c r="G11"/>
  <c r="F11" s="1"/>
  <c r="G12"/>
  <c r="F12" s="1"/>
</calcChain>
</file>

<file path=xl/comments1.xml><?xml version="1.0" encoding="utf-8"?>
<comments xmlns="http://schemas.openxmlformats.org/spreadsheetml/2006/main">
  <authors>
    <author>DIETER</author>
  </authors>
  <commentList>
    <comment ref="E43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V43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V49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V50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V51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V53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V54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</commentList>
</comments>
</file>

<file path=xl/comments2.xml><?xml version="1.0" encoding="utf-8"?>
<comments xmlns="http://schemas.openxmlformats.org/spreadsheetml/2006/main">
  <authors>
    <author>ROSI</author>
  </authors>
  <commentList>
    <comment ref="I39" authorId="0">
      <text>
        <r>
          <rPr>
            <b/>
            <sz val="9"/>
            <color indexed="81"/>
            <rFont val="Tahoma"/>
            <family val="2"/>
          </rPr>
          <t>12 Runden Parc ferme Verletzung</t>
        </r>
      </text>
    </comment>
  </commentList>
</comments>
</file>

<file path=xl/comments3.xml><?xml version="1.0" encoding="utf-8"?>
<comments xmlns="http://schemas.openxmlformats.org/spreadsheetml/2006/main">
  <authors>
    <author>ROSI</author>
  </authors>
  <commentList>
    <comment ref="G41" authorId="0">
      <text>
        <r>
          <rPr>
            <b/>
            <sz val="9"/>
            <color indexed="81"/>
            <rFont val="Tahoma"/>
            <family val="2"/>
          </rPr>
          <t>Parc Ferme Verletzung</t>
        </r>
      </text>
    </comment>
  </commentList>
</comments>
</file>

<file path=xl/comments4.xml><?xml version="1.0" encoding="utf-8"?>
<comments xmlns="http://schemas.openxmlformats.org/spreadsheetml/2006/main">
  <authors>
    <author>ROSI</author>
  </authors>
  <commentList>
    <comment ref="G84" authorId="0">
      <text>
        <r>
          <rPr>
            <b/>
            <sz val="9"/>
            <color indexed="81"/>
            <rFont val="Tahoma"/>
            <family val="2"/>
          </rPr>
          <t xml:space="preserve">Gesamtgewicht zu niedrig -12 Runden
</t>
        </r>
      </text>
    </comment>
  </commentList>
</comments>
</file>

<file path=xl/sharedStrings.xml><?xml version="1.0" encoding="utf-8"?>
<sst xmlns="http://schemas.openxmlformats.org/spreadsheetml/2006/main" count="2064" uniqueCount="234">
  <si>
    <t>Fahrzeug</t>
  </si>
  <si>
    <t>Platz</t>
  </si>
  <si>
    <t>Dieter Mayr</t>
  </si>
  <si>
    <t>Zeit</t>
  </si>
  <si>
    <t>Punkte</t>
  </si>
  <si>
    <t>FahrerIn</t>
  </si>
  <si>
    <t>◄</t>
  </si>
  <si>
    <t>Gesamt- punkte</t>
  </si>
  <si>
    <t>▼1</t>
  </si>
  <si>
    <t>▲2</t>
  </si>
  <si>
    <t>neu</t>
  </si>
  <si>
    <t>Chassis</t>
  </si>
  <si>
    <t>Corvette</t>
  </si>
  <si>
    <t>Einzelergebnisse</t>
  </si>
  <si>
    <t>Team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</si>
  <si>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</si>
  <si>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</si>
  <si>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</si>
  <si>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</si>
  <si>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</si>
  <si>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</si>
  <si>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</si>
  <si>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Teammeisterschaft</t>
  </si>
  <si>
    <t>5. Lauf</t>
  </si>
  <si>
    <t>4. Lauf</t>
  </si>
  <si>
    <t>3. Lauf</t>
  </si>
  <si>
    <t>Markenwertung</t>
  </si>
  <si>
    <t>Fahrer Einstufung</t>
  </si>
  <si>
    <t>▲1</t>
  </si>
  <si>
    <t>▲3</t>
  </si>
  <si>
    <t>▼2</t>
  </si>
  <si>
    <t>▼3</t>
  </si>
  <si>
    <t>7. Lauf</t>
  </si>
  <si>
    <t>6. Lauf</t>
  </si>
  <si>
    <t>Leo Rebler</t>
  </si>
  <si>
    <t>Slotmodus 12V</t>
  </si>
  <si>
    <t>Wolfgang Mitschka</t>
  </si>
  <si>
    <t>Poldi Karla</t>
  </si>
  <si>
    <t>AS Diamond</t>
  </si>
  <si>
    <t>▼4</t>
  </si>
  <si>
    <t>▲4</t>
  </si>
  <si>
    <t>8. Lauf</t>
  </si>
  <si>
    <t>max. zwei Fahrzeuge einer Marke pro Lauf</t>
  </si>
  <si>
    <r>
      <t xml:space="preserve">Achszahnrad mindestens </t>
    </r>
    <r>
      <rPr>
        <b/>
        <sz val="12"/>
        <color rgb="FFFF0000"/>
        <rFont val="Arial"/>
        <family val="2"/>
      </rPr>
      <t>43</t>
    </r>
    <r>
      <rPr>
        <b/>
        <sz val="10"/>
        <color rgb="FFFF0000"/>
        <rFont val="Arial"/>
        <family val="2"/>
      </rPr>
      <t xml:space="preserve"> Zähne!</t>
    </r>
  </si>
  <si>
    <t>Team Punkte</t>
  </si>
  <si>
    <t>TEAM</t>
  </si>
  <si>
    <t>Motornummern</t>
  </si>
  <si>
    <t>Finaltag nur bei Teilnahme als Streicher nutzbar!</t>
  </si>
  <si>
    <t>Chassiswertung</t>
  </si>
  <si>
    <t>Metris</t>
  </si>
  <si>
    <t>SMD</t>
  </si>
  <si>
    <t>Fahrermeisterschaft</t>
  </si>
  <si>
    <t>9. Lauf</t>
  </si>
  <si>
    <t>10. Lauf</t>
  </si>
  <si>
    <t>Gesamt-punkte</t>
  </si>
  <si>
    <r>
      <t>FahrerIn</t>
    </r>
    <r>
      <rPr>
        <b/>
        <sz val="11"/>
        <rFont val="Arial"/>
        <family val="2"/>
      </rPr>
      <t xml:space="preserve"> (Qualifyer)</t>
    </r>
  </si>
  <si>
    <t>▲5</t>
  </si>
  <si>
    <t>Lamborghini</t>
  </si>
  <si>
    <t>11. Lauf</t>
  </si>
  <si>
    <t>12. Lauf</t>
  </si>
  <si>
    <t>▼5</t>
  </si>
  <si>
    <t>Lamb. Huracan</t>
  </si>
  <si>
    <t>Corvette C7</t>
  </si>
  <si>
    <t>Thomas Gebhardt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</si>
  <si>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</si>
  <si>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</si>
  <si>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Christian Strell</t>
  </si>
  <si>
    <t>SMD GSCS</t>
  </si>
  <si>
    <t>GAMMA Racing</t>
  </si>
  <si>
    <t>Ernst Brajer</t>
  </si>
  <si>
    <t>Werner Trawnicek</t>
  </si>
  <si>
    <t>Herbert Drkac</t>
  </si>
  <si>
    <t>BIBO</t>
  </si>
  <si>
    <t>Per Bosch</t>
  </si>
  <si>
    <t>Martin Binder</t>
  </si>
  <si>
    <t>Spurwahl</t>
  </si>
  <si>
    <t>Aston Martin</t>
  </si>
  <si>
    <t>Fahrer</t>
  </si>
  <si>
    <t>ERB</t>
  </si>
  <si>
    <t>WOM</t>
  </si>
  <si>
    <t>CHS</t>
  </si>
  <si>
    <t>FRL</t>
  </si>
  <si>
    <t>DIM</t>
  </si>
  <si>
    <t>POK</t>
  </si>
  <si>
    <t>LER</t>
  </si>
  <si>
    <t>PEB</t>
  </si>
  <si>
    <t>PES</t>
  </si>
  <si>
    <t>WET</t>
  </si>
  <si>
    <t>THG</t>
  </si>
  <si>
    <t>ANV</t>
  </si>
  <si>
    <t>MAB</t>
  </si>
  <si>
    <t>HED</t>
  </si>
  <si>
    <t>Ersten</t>
  </si>
  <si>
    <t>Vorigen</t>
  </si>
  <si>
    <t>Rückstand zum:</t>
  </si>
  <si>
    <t xml:space="preserve">Dieter Mayr </t>
  </si>
  <si>
    <t>Werner Trawnitschek</t>
  </si>
  <si>
    <t>SRT1</t>
  </si>
  <si>
    <t>SRT3</t>
  </si>
  <si>
    <t>Semi Womi</t>
  </si>
  <si>
    <t>MD 22</t>
  </si>
  <si>
    <t>MK 4</t>
  </si>
  <si>
    <t>Ortmann</t>
  </si>
  <si>
    <t>KTM X Bow</t>
  </si>
  <si>
    <t>Corvette C6</t>
  </si>
  <si>
    <t>Alfa 4C</t>
  </si>
  <si>
    <t>17h30     Qualifying      1 Minute auf Grün</t>
  </si>
  <si>
    <t>11h30       Qualifying      1 Minute auf Grün</t>
  </si>
  <si>
    <t>KUR</t>
  </si>
  <si>
    <t>KTM</t>
  </si>
  <si>
    <t>Reihung nach Punkten, dann nach besserem Ergebnis, dann nach früher gefahren</t>
  </si>
  <si>
    <t>Alfa Romeo</t>
  </si>
  <si>
    <t>Semi WoHu/Mi</t>
  </si>
  <si>
    <t>Michael Liebe</t>
  </si>
  <si>
    <t>Thomas Sanda</t>
  </si>
  <si>
    <t>Gold Town</t>
  </si>
  <si>
    <t>MIL</t>
  </si>
  <si>
    <t>THS</t>
  </si>
  <si>
    <t>Gerhard Winkler</t>
  </si>
  <si>
    <t>MK4</t>
  </si>
  <si>
    <t>GEW</t>
  </si>
  <si>
    <t>Gerhard Neuhold</t>
  </si>
  <si>
    <t>Brabham BT62</t>
  </si>
  <si>
    <t>GEN</t>
  </si>
  <si>
    <t>Brabham</t>
  </si>
  <si>
    <t>Goldtown</t>
  </si>
  <si>
    <t>GT SPRINT SERIE SRT    2022/23 Gesamtwertung</t>
  </si>
  <si>
    <t xml:space="preserve"> GT SPRINT SERIE SRT    2022/23   1. Renntag</t>
  </si>
  <si>
    <t>BOBI</t>
  </si>
  <si>
    <t>MICHI</t>
  </si>
  <si>
    <t>Gamma 50</t>
  </si>
  <si>
    <t>SAWI</t>
  </si>
  <si>
    <t>SNL</t>
  </si>
  <si>
    <t>GSCS</t>
  </si>
  <si>
    <t>SRT2</t>
  </si>
  <si>
    <t>GAMMA 50</t>
  </si>
  <si>
    <t>GAMMA RACING</t>
  </si>
  <si>
    <t>HERBIE</t>
  </si>
  <si>
    <t>Mc Laren 720</t>
  </si>
  <si>
    <t>AS Diamond 19</t>
  </si>
  <si>
    <t>AS Diamond 22</t>
  </si>
  <si>
    <t>Corvette C8</t>
  </si>
  <si>
    <t>Mc Laren</t>
  </si>
  <si>
    <t>PRO</t>
  </si>
  <si>
    <t>PRO/AM</t>
  </si>
  <si>
    <t>AM</t>
  </si>
  <si>
    <t>AM/PRO</t>
  </si>
  <si>
    <t>GEM/AM</t>
  </si>
  <si>
    <t>AM/GEM</t>
  </si>
  <si>
    <t>PRO/GEM</t>
  </si>
  <si>
    <t>GEM</t>
  </si>
  <si>
    <t>18.</t>
  </si>
  <si>
    <t>6* -&gt; 3</t>
  </si>
  <si>
    <t>5-</t>
  </si>
  <si>
    <t>EAV HP</t>
  </si>
  <si>
    <t>MD 21</t>
  </si>
  <si>
    <t>Audi R8 LMS</t>
  </si>
  <si>
    <t>Morgan Aero</t>
  </si>
  <si>
    <t>Peter Siding</t>
  </si>
  <si>
    <t>Andi Vanicek</t>
  </si>
  <si>
    <t>Fredi Lippert</t>
  </si>
  <si>
    <t>BOLI</t>
  </si>
  <si>
    <t>LIBI</t>
  </si>
  <si>
    <t>BMW M6</t>
  </si>
  <si>
    <t>NoName</t>
  </si>
  <si>
    <t xml:space="preserve">LIBI </t>
  </si>
  <si>
    <t>VR 46</t>
  </si>
  <si>
    <t>Marko Neumayer</t>
  </si>
  <si>
    <t>10 auf 34</t>
  </si>
  <si>
    <t xml:space="preserve"> GT SPRINT SERIE SRT    2022/23   2. Renntag</t>
  </si>
  <si>
    <t>11h15       Qualifying      1 Minute auf Grün</t>
  </si>
  <si>
    <t>EAV PH</t>
  </si>
  <si>
    <t>EAV HA</t>
  </si>
  <si>
    <t>EAV AP</t>
  </si>
  <si>
    <t>MAN</t>
  </si>
  <si>
    <t>17.</t>
  </si>
  <si>
    <t>MK4 Plafit Ortmann</t>
  </si>
  <si>
    <t>LEB</t>
  </si>
  <si>
    <t>17h45     Qualifying      1 Minute auf Grün</t>
  </si>
  <si>
    <t>Morgan</t>
  </si>
  <si>
    <t>BMW</t>
  </si>
  <si>
    <t>Audi</t>
  </si>
  <si>
    <t>Eigenbauten</t>
  </si>
  <si>
    <t>MD</t>
  </si>
  <si>
    <t xml:space="preserve"> GT SPRINT SERIE SRT    2022/23   3. Renntag</t>
  </si>
  <si>
    <t>SRT 2</t>
  </si>
  <si>
    <t>SRT 3</t>
  </si>
  <si>
    <t>SRT 1</t>
  </si>
  <si>
    <t>2 auf 21</t>
  </si>
  <si>
    <t>18 auf 33</t>
  </si>
  <si>
    <t>AMG Mercedes</t>
  </si>
  <si>
    <t>Rennen       1 x 5 x 6 Minuten &amp; 1 x 5 x 7 Minuten</t>
  </si>
  <si>
    <t>16h    Qualifying      1 Minute auf Grün</t>
  </si>
  <si>
    <t>Mercedes</t>
  </si>
  <si>
    <t>Rückstand zum Vorigen</t>
  </si>
  <si>
    <t>Christian Melbinger</t>
  </si>
  <si>
    <t>Gerhard Fischer</t>
  </si>
  <si>
    <t>EAV AH</t>
  </si>
  <si>
    <t>Mercedes AMG</t>
  </si>
  <si>
    <t>EAV AH=HA</t>
  </si>
  <si>
    <t>EAV HP=PH</t>
  </si>
  <si>
    <t>EAV AP=PA</t>
  </si>
  <si>
    <t>POR 17</t>
  </si>
  <si>
    <t>CHM</t>
  </si>
  <si>
    <t>GEF</t>
  </si>
  <si>
    <t>No Limits</t>
  </si>
  <si>
    <t>drei Streicher</t>
  </si>
  <si>
    <t xml:space="preserve"> GT SPRINT SERIE SRT    2022/23   4. Renntag</t>
  </si>
  <si>
    <t>Achszahnrad mindestens 43 Zähne!</t>
  </si>
  <si>
    <t>??.02.2023</t>
  </si>
  <si>
    <t xml:space="preserve"> GT SPRINT SERIE SRT    2022/23   5. Renntag</t>
  </si>
  <si>
    <t>Aufgrund der Unstimmigkeiten zum Thema Streckenposten gilt ab sofort: Bei 3 Gruppen: Gruppe 1 ist Streckenposten für Fahrer der Gruppe 3 --- Gr.3 für Fahrer Gr.2 --- Gr.2 für Fahrer der Gruppe 1      Sollte jemand nicht rechtzeitig zum Start des Laufes auf dem Posten sein, werden seinem Team automatisch, OHNE VERWARNUNG ODER SUCHE -  12 Runden abgezogen.</t>
  </si>
  <si>
    <t>Aufgrund der Unstimmigkeiten zum Thema Streckenposten gilt ab sofort: Bei 3 Gruppen: Gruppe 1 ist Streckenposten für Fahrer der Gruppe 3 --- Gr.3 für Fahrer Gr.2 --- Gr.2 für Fahrer der Gr.1      Sollte jemand nicht rechtzeitig zum Start des Laufes auf dem Posten sein, werden seinem Team automatisch, OHNE VERWARNUNG ODER SUCHE -  12 Runden abgezogen.</t>
  </si>
  <si>
    <r>
      <t xml:space="preserve">Gerhard Winkler </t>
    </r>
    <r>
      <rPr>
        <b/>
        <sz val="8"/>
        <color rgb="FFFFFF00"/>
        <rFont val="Arial"/>
        <family val="2"/>
      </rPr>
      <t>hat beim vorvorigen Rennen diese Reihenfolge mit GEN vereinbart</t>
    </r>
  </si>
  <si>
    <t>Gentleman Fahrermeisterschaft</t>
  </si>
  <si>
    <t>Einzelergebnisse für Gem</t>
  </si>
  <si>
    <t>Walter Müllner</t>
  </si>
  <si>
    <t>GW</t>
  </si>
  <si>
    <t>MD 23</t>
  </si>
  <si>
    <t>MEBO</t>
  </si>
  <si>
    <t>Morgan Aero 8</t>
  </si>
  <si>
    <t>10h45       Qualifying      1 Minute auf Grün</t>
  </si>
  <si>
    <t>VR46</t>
  </si>
  <si>
    <t>17 auf 12</t>
  </si>
  <si>
    <t>1 auf 13</t>
  </si>
  <si>
    <t xml:space="preserve"> </t>
  </si>
  <si>
    <t>WAM</t>
  </si>
  <si>
    <t>16 auf 5.</t>
  </si>
  <si>
    <t>17h00     Qualifying      1 Minute auf Grün</t>
  </si>
  <si>
    <t>,</t>
  </si>
  <si>
    <t xml:space="preserve">Gerhard Winkler </t>
  </si>
  <si>
    <t>P14 auf 18</t>
  </si>
  <si>
    <t>P 14</t>
  </si>
  <si>
    <t>?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</si>
</sst>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dd\.mm\.yy;@"/>
    <numFmt numFmtId="166" formatCode="[$-C07]d\.mmmm\ yyyy;@"/>
  </numFmts>
  <fonts count="6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color indexed="13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Magneto"/>
      <family val="5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  <font>
      <b/>
      <sz val="20"/>
      <color rgb="FFFF0000"/>
      <name val="Arial"/>
      <family val="2"/>
    </font>
    <font>
      <b/>
      <sz val="22"/>
      <color rgb="FFFFFF00"/>
      <name val="Arial"/>
      <family val="2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indexed="13"/>
      <name val="Arial"/>
      <family val="2"/>
    </font>
    <font>
      <b/>
      <sz val="9"/>
      <color indexed="81"/>
      <name val="Tahoma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b/>
      <sz val="14"/>
      <color rgb="FFFFFF00"/>
      <name val="Arial"/>
      <family val="2"/>
    </font>
    <font>
      <b/>
      <sz val="18"/>
      <color rgb="FFFF0000"/>
      <name val="Arial"/>
      <family val="2"/>
    </font>
    <font>
      <b/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gray0625">
        <bgColor theme="0" tint="-4.9989318521683403E-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1" fontId="38" fillId="17" borderId="1" xfId="0" applyNumberFormat="1" applyFont="1" applyFill="1" applyBorder="1" applyAlignment="1">
      <alignment horizontal="center" vertical="center" wrapText="1"/>
    </xf>
    <xf numFmtId="1" fontId="24" fillId="14" borderId="1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center" vertical="center" wrapText="1"/>
    </xf>
    <xf numFmtId="1" fontId="28" fillId="11" borderId="1" xfId="0" applyNumberFormat="1" applyFont="1" applyFill="1" applyBorder="1" applyAlignment="1">
      <alignment horizontal="center" vertical="center" wrapText="1"/>
    </xf>
    <xf numFmtId="1" fontId="4" fillId="20" borderId="1" xfId="0" applyNumberFormat="1" applyFont="1" applyFill="1" applyBorder="1" applyAlignment="1">
      <alignment horizontal="center" vertical="center" wrapText="1"/>
    </xf>
    <xf numFmtId="1" fontId="4" fillId="21" borderId="1" xfId="0" applyNumberFormat="1" applyFont="1" applyFill="1" applyBorder="1" applyAlignment="1">
      <alignment horizontal="center" vertical="center" wrapText="1"/>
    </xf>
    <xf numFmtId="1" fontId="4" fillId="22" borderId="1" xfId="0" applyNumberFormat="1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/>
    </xf>
    <xf numFmtId="1" fontId="4" fillId="23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" fontId="4" fillId="23" borderId="6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48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center" vertical="center" wrapText="1"/>
    </xf>
    <xf numFmtId="164" fontId="48" fillId="0" borderId="6" xfId="0" applyNumberFormat="1" applyFont="1" applyFill="1" applyBorder="1" applyAlignment="1">
      <alignment horizontal="center" vertical="center" wrapText="1"/>
    </xf>
    <xf numFmtId="2" fontId="30" fillId="9" borderId="1" xfId="0" applyNumberFormat="1" applyFont="1" applyFill="1" applyBorder="1" applyAlignment="1">
      <alignment horizontal="center" vertical="center" wrapText="1"/>
    </xf>
    <xf numFmtId="2" fontId="30" fillId="10" borderId="1" xfId="0" applyNumberFormat="1" applyFont="1" applyFill="1" applyBorder="1" applyAlignment="1">
      <alignment horizontal="center" vertical="center" wrapText="1"/>
    </xf>
    <xf numFmtId="2" fontId="30" fillId="11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9" fillId="26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0" fontId="5" fillId="26" borderId="1" xfId="0" applyFont="1" applyFill="1" applyBorder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27" borderId="1" xfId="0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8" borderId="1" xfId="0" applyNumberFormat="1" applyFont="1" applyFill="1" applyBorder="1" applyAlignment="1">
      <alignment horizontal="center" vertical="center"/>
    </xf>
    <xf numFmtId="1" fontId="29" fillId="1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8" fillId="0" borderId="6" xfId="0" applyNumberFormat="1" applyFont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56" fillId="4" borderId="0" xfId="0" applyFont="1" applyFill="1" applyAlignment="1">
      <alignment horizontal="center" vertical="center" wrapText="1"/>
    </xf>
    <xf numFmtId="0" fontId="3" fillId="30" borderId="1" xfId="0" applyFont="1" applyFill="1" applyBorder="1" applyAlignment="1">
      <alignment horizontal="center" vertical="center" wrapText="1"/>
    </xf>
    <xf numFmtId="1" fontId="29" fillId="12" borderId="1" xfId="0" applyNumberFormat="1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1" fontId="30" fillId="22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1" fontId="30" fillId="11" borderId="1" xfId="0" applyNumberFormat="1" applyFont="1" applyFill="1" applyBorder="1" applyAlignment="1">
      <alignment horizontal="center" vertical="center" wrapText="1"/>
    </xf>
    <xf numFmtId="1" fontId="30" fillId="9" borderId="1" xfId="0" applyNumberFormat="1" applyFont="1" applyFill="1" applyBorder="1" applyAlignment="1">
      <alignment horizontal="center" vertical="center" wrapText="1"/>
    </xf>
    <xf numFmtId="1" fontId="30" fillId="10" borderId="1" xfId="0" applyNumberFormat="1" applyFont="1" applyFill="1" applyBorder="1" applyAlignment="1">
      <alignment horizontal="center" vertical="center" wrapText="1"/>
    </xf>
    <xf numFmtId="0" fontId="44" fillId="25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31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" fontId="3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2" fillId="18" borderId="0" xfId="0" applyFont="1" applyFill="1" applyBorder="1" applyAlignment="1">
      <alignment horizontal="center" vertical="center" textRotation="90" wrapText="1"/>
    </xf>
    <xf numFmtId="0" fontId="52" fillId="18" borderId="0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0" fillId="1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2" fontId="15" fillId="2" borderId="0" xfId="0" applyNumberFormat="1" applyFont="1" applyFill="1" applyBorder="1" applyAlignment="1">
      <alignment horizontal="left" vertical="center" textRotation="90" wrapText="1"/>
    </xf>
    <xf numFmtId="2" fontId="32" fillId="12" borderId="0" xfId="0" applyNumberFormat="1" applyFont="1" applyFill="1" applyBorder="1" applyAlignment="1">
      <alignment horizontal="left" vertical="center" textRotation="90" wrapText="1"/>
    </xf>
    <xf numFmtId="0" fontId="21" fillId="3" borderId="0" xfId="0" applyFont="1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54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/>
    </xf>
    <xf numFmtId="0" fontId="0" fillId="0" borderId="1" xfId="0" applyBorder="1"/>
    <xf numFmtId="1" fontId="30" fillId="21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29" borderId="1" xfId="0" applyFont="1" applyFill="1" applyBorder="1" applyAlignment="1">
      <alignment horizontal="center" vertical="center" wrapText="1"/>
    </xf>
    <xf numFmtId="1" fontId="30" fillId="11" borderId="10" xfId="0" applyNumberFormat="1" applyFont="1" applyFill="1" applyBorder="1" applyAlignment="1">
      <alignment horizontal="center" vertical="center" wrapText="1"/>
    </xf>
    <xf numFmtId="1" fontId="30" fillId="9" borderId="10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2" fillId="18" borderId="0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1" fillId="18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6" fillId="17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165" fontId="4" fillId="16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7" fillId="0" borderId="4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2" xfId="0" applyNumberFormat="1" applyFont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52" fillId="18" borderId="0" xfId="0" applyFont="1" applyFill="1" applyBorder="1" applyAlignment="1">
      <alignment horizontal="center" vertical="center" textRotation="90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165" fontId="29" fillId="16" borderId="1" xfId="0" applyNumberFormat="1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0" fontId="45" fillId="14" borderId="0" xfId="0" applyFont="1" applyFill="1" applyAlignment="1">
      <alignment horizontal="center" vertical="center" wrapText="1"/>
    </xf>
    <xf numFmtId="0" fontId="34" fillId="13" borderId="0" xfId="0" applyFont="1" applyFill="1" applyAlignment="1">
      <alignment horizontal="center" vertical="center" wrapText="1"/>
    </xf>
    <xf numFmtId="0" fontId="53" fillId="4" borderId="0" xfId="0" applyFont="1" applyFill="1" applyBorder="1" applyAlignment="1">
      <alignment horizontal="center" vertical="top" textRotation="90" wrapText="1"/>
    </xf>
    <xf numFmtId="0" fontId="24" fillId="18" borderId="0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center" textRotation="90" wrapText="1"/>
    </xf>
    <xf numFmtId="0" fontId="52" fillId="18" borderId="12" xfId="0" applyFont="1" applyFill="1" applyBorder="1" applyAlignment="1">
      <alignment horizontal="center" vertical="center" textRotation="90" wrapText="1"/>
    </xf>
    <xf numFmtId="2" fontId="17" fillId="0" borderId="13" xfId="0" applyNumberFormat="1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0" fillId="4" borderId="0" xfId="0" applyFont="1" applyFill="1" applyBorder="1" applyAlignment="1">
      <alignment horizontal="center" vertical="top" textRotation="90" wrapText="1"/>
    </xf>
    <xf numFmtId="0" fontId="22" fillId="0" borderId="0" xfId="0" applyFont="1" applyFill="1" applyBorder="1" applyAlignment="1">
      <alignment horizontal="center" vertical="top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7" fillId="13" borderId="0" xfId="0" applyFont="1" applyFill="1" applyAlignment="1">
      <alignment horizontal="center" vertical="center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4" fillId="25" borderId="12" xfId="0" applyFont="1" applyFill="1" applyBorder="1" applyAlignment="1">
      <alignment horizontal="center" vertical="center" wrapText="1"/>
    </xf>
    <xf numFmtId="2" fontId="42" fillId="2" borderId="0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6" fontId="32" fillId="1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27" fillId="4" borderId="0" xfId="0" applyFont="1" applyFill="1" applyAlignment="1">
      <alignment horizontal="center" vertical="center" wrapText="1"/>
    </xf>
    <xf numFmtId="0" fontId="37" fillId="13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58" fillId="12" borderId="4" xfId="0" applyFont="1" applyFill="1" applyBorder="1" applyAlignment="1">
      <alignment horizontal="center" vertical="center"/>
    </xf>
    <xf numFmtId="0" fontId="58" fillId="12" borderId="9" xfId="0" applyFont="1" applyFill="1" applyBorder="1" applyAlignment="1">
      <alignment horizontal="center" vertical="center"/>
    </xf>
    <xf numFmtId="0" fontId="58" fillId="1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62" fillId="0" borderId="10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132572</xdr:colOff>
      <xdr:row>109</xdr:row>
      <xdr:rowOff>336885</xdr:rowOff>
    </xdr:from>
    <xdr:to>
      <xdr:col>18</xdr:col>
      <xdr:colOff>592119</xdr:colOff>
      <xdr:row>110</xdr:row>
      <xdr:rowOff>280528</xdr:rowOff>
    </xdr:to>
    <xdr:pic>
      <xdr:nvPicPr>
        <xdr:cNvPr id="11" name="Grafik 23" descr="b-386176-alpina_logo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2361" y="25593174"/>
          <a:ext cx="459547" cy="444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464609</xdr:colOff>
      <xdr:row>105</xdr:row>
      <xdr:rowOff>11642</xdr:rowOff>
    </xdr:from>
    <xdr:to>
      <xdr:col>4</xdr:col>
      <xdr:colOff>874184</xdr:colOff>
      <xdr:row>105</xdr:row>
      <xdr:rowOff>487891</xdr:rowOff>
    </xdr:to>
    <xdr:pic>
      <xdr:nvPicPr>
        <xdr:cNvPr id="14" name="Grafik 14" descr="lamborghini_logo_emblem_1.jp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9534" y="52503917"/>
          <a:ext cx="40957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478365</xdr:colOff>
      <xdr:row>113</xdr:row>
      <xdr:rowOff>70510</xdr:rowOff>
    </xdr:from>
    <xdr:to>
      <xdr:col>4</xdr:col>
      <xdr:colOff>891115</xdr:colOff>
      <xdr:row>113</xdr:row>
      <xdr:rowOff>445160</xdr:rowOff>
    </xdr:to>
    <xdr:pic>
      <xdr:nvPicPr>
        <xdr:cNvPr id="18" name="Grafik 20" descr="23ddec2ad5.jp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70615" y="26200760"/>
          <a:ext cx="412750" cy="37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398989</xdr:colOff>
      <xdr:row>109</xdr:row>
      <xdr:rowOff>116416</xdr:rowOff>
    </xdr:from>
    <xdr:to>
      <xdr:col>4</xdr:col>
      <xdr:colOff>960964</xdr:colOff>
      <xdr:row>109</xdr:row>
      <xdr:rowOff>411691</xdr:rowOff>
    </xdr:to>
    <xdr:pic>
      <xdr:nvPicPr>
        <xdr:cNvPr id="21" name="Grafik 7" descr="audi-logo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7428" r="36029" b="17720"/>
        <a:stretch>
          <a:fillRect/>
        </a:stretch>
      </xdr:blipFill>
      <xdr:spPr bwMode="auto">
        <a:xfrm>
          <a:off x="1891239" y="26754666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421082</xdr:colOff>
      <xdr:row>103</xdr:row>
      <xdr:rowOff>66278</xdr:rowOff>
    </xdr:from>
    <xdr:to>
      <xdr:col>4</xdr:col>
      <xdr:colOff>1040207</xdr:colOff>
      <xdr:row>103</xdr:row>
      <xdr:rowOff>418703</xdr:rowOff>
    </xdr:to>
    <xdr:pic>
      <xdr:nvPicPr>
        <xdr:cNvPr id="23" name="Grafik 17" descr="chevy_corvette_c6_logo.jp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1238" y="54706044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181673</xdr:colOff>
      <xdr:row>105</xdr:row>
      <xdr:rowOff>379778</xdr:rowOff>
    </xdr:from>
    <xdr:to>
      <xdr:col>18</xdr:col>
      <xdr:colOff>438848</xdr:colOff>
      <xdr:row>106</xdr:row>
      <xdr:rowOff>271828</xdr:rowOff>
    </xdr:to>
    <xdr:pic>
      <xdr:nvPicPr>
        <xdr:cNvPr id="24" name="Grafik 12" descr="Ferrari-Logo.jp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84018" y="23652201"/>
          <a:ext cx="257175" cy="39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125999</xdr:colOff>
      <xdr:row>111</xdr:row>
      <xdr:rowOff>215787</xdr:rowOff>
    </xdr:from>
    <xdr:to>
      <xdr:col>19</xdr:col>
      <xdr:colOff>104664</xdr:colOff>
      <xdr:row>111</xdr:row>
      <xdr:rowOff>453912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13033"/>
        <a:stretch>
          <a:fillRect/>
        </a:stretch>
      </xdr:blipFill>
      <xdr:spPr bwMode="auto">
        <a:xfrm>
          <a:off x="11475788" y="26474708"/>
          <a:ext cx="630376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158884</xdr:colOff>
      <xdr:row>113</xdr:row>
      <xdr:rowOff>97234</xdr:rowOff>
    </xdr:from>
    <xdr:to>
      <xdr:col>18</xdr:col>
      <xdr:colOff>577984</xdr:colOff>
      <xdr:row>113</xdr:row>
      <xdr:rowOff>497285</xdr:rowOff>
    </xdr:to>
    <xdr:pic>
      <xdr:nvPicPr>
        <xdr:cNvPr id="27" name="Grafik 15" descr="Porsche_logo.jpg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134" y="22174067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231775</xdr:colOff>
      <xdr:row>106</xdr:row>
      <xdr:rowOff>128057</xdr:rowOff>
    </xdr:from>
    <xdr:to>
      <xdr:col>4</xdr:col>
      <xdr:colOff>1149350</xdr:colOff>
      <xdr:row>106</xdr:row>
      <xdr:rowOff>476709</xdr:rowOff>
    </xdr:to>
    <xdr:pic>
      <xdr:nvPicPr>
        <xdr:cNvPr id="26" name="Grafik 21" descr="McLaren-logo.jp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24025" y="20172890"/>
          <a:ext cx="917575" cy="34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137579</xdr:colOff>
      <xdr:row>111</xdr:row>
      <xdr:rowOff>29599</xdr:rowOff>
    </xdr:from>
    <xdr:to>
      <xdr:col>4</xdr:col>
      <xdr:colOff>1227665</xdr:colOff>
      <xdr:row>111</xdr:row>
      <xdr:rowOff>486832</xdr:rowOff>
    </xdr:to>
    <xdr:pic>
      <xdr:nvPicPr>
        <xdr:cNvPr id="12" name="Grafik 16" descr="aston_martin%20logo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1510" b="28745"/>
        <a:stretch>
          <a:fillRect/>
        </a:stretch>
      </xdr:blipFill>
      <xdr:spPr bwMode="auto">
        <a:xfrm>
          <a:off x="1396996" y="25927016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125412</xdr:colOff>
      <xdr:row>106</xdr:row>
      <xdr:rowOff>505881</xdr:rowOff>
    </xdr:from>
    <xdr:to>
      <xdr:col>19</xdr:col>
      <xdr:colOff>132768</xdr:colOff>
      <xdr:row>107</xdr:row>
      <xdr:rowOff>454891</xdr:rowOff>
    </xdr:to>
    <xdr:pic>
      <xdr:nvPicPr>
        <xdr:cNvPr id="13" name="Grafik 12" descr="177-1777562_especialidad-honda-y-acura-logo-honda-logo-hd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396662" y="21058714"/>
          <a:ext cx="652939" cy="457010"/>
        </a:xfrm>
        <a:prstGeom prst="rect">
          <a:avLst/>
        </a:prstGeom>
      </xdr:spPr>
    </xdr:pic>
    <xdr:clientData/>
  </xdr:twoCellAnchor>
  <xdr:twoCellAnchor editAs="oneCell">
    <xdr:from>
      <xdr:col>4</xdr:col>
      <xdr:colOff>431704</xdr:colOff>
      <xdr:row>108</xdr:row>
      <xdr:rowOff>26044</xdr:rowOff>
    </xdr:from>
    <xdr:to>
      <xdr:col>4</xdr:col>
      <xdr:colOff>932351</xdr:colOff>
      <xdr:row>108</xdr:row>
      <xdr:rowOff>479218</xdr:rowOff>
    </xdr:to>
    <xdr:pic>
      <xdr:nvPicPr>
        <xdr:cNvPr id="15" name="Grafik 14" descr="AMG Logo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924281" y="26607668"/>
          <a:ext cx="500647" cy="453174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104</xdr:row>
      <xdr:rowOff>104775</xdr:rowOff>
    </xdr:from>
    <xdr:to>
      <xdr:col>4</xdr:col>
      <xdr:colOff>1123950</xdr:colOff>
      <xdr:row>104</xdr:row>
      <xdr:rowOff>439928</xdr:rowOff>
    </xdr:to>
    <xdr:pic>
      <xdr:nvPicPr>
        <xdr:cNvPr id="16" name="Grafik 15" descr="KTM_Racing-log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14475" y="22717125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4</xdr:col>
      <xdr:colOff>203244</xdr:colOff>
      <xdr:row>112</xdr:row>
      <xdr:rowOff>88934</xdr:rowOff>
    </xdr:from>
    <xdr:to>
      <xdr:col>4</xdr:col>
      <xdr:colOff>1218609</xdr:colOff>
      <xdr:row>112</xdr:row>
      <xdr:rowOff>493842</xdr:rowOff>
    </xdr:to>
    <xdr:pic>
      <xdr:nvPicPr>
        <xdr:cNvPr id="19" name="Grafik 18" descr="812-8120765_morgancars-portugal-motor-company-logo-motor-logo-morga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695494" y="25711184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107</xdr:row>
      <xdr:rowOff>28575</xdr:rowOff>
    </xdr:from>
    <xdr:to>
      <xdr:col>4</xdr:col>
      <xdr:colOff>885825</xdr:colOff>
      <xdr:row>107</xdr:row>
      <xdr:rowOff>485775</xdr:rowOff>
    </xdr:to>
    <xdr:pic>
      <xdr:nvPicPr>
        <xdr:cNvPr id="20" name="Grafik 19" descr="kisspng-alfa-romeo-159-logo-abarth-1000-gt-coup-car-alfa-romeo-5b568930cb36d9.876335001532397872832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85925" y="2314575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386170</xdr:colOff>
      <xdr:row>110</xdr:row>
      <xdr:rowOff>57762</xdr:rowOff>
    </xdr:from>
    <xdr:to>
      <xdr:col>4</xdr:col>
      <xdr:colOff>1047749</xdr:colOff>
      <xdr:row>110</xdr:row>
      <xdr:rowOff>466160</xdr:rowOff>
    </xdr:to>
    <xdr:pic>
      <xdr:nvPicPr>
        <xdr:cNvPr id="17" name="Grafik 16" descr="2018-brabham-automotive-car-logo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66753" y="27256929"/>
          <a:ext cx="661579" cy="40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26"/>
  <sheetViews>
    <sheetView showZeros="0" zoomScaleNormal="100" workbookViewId="0">
      <selection activeCell="S10" sqref="S10"/>
    </sheetView>
  </sheetViews>
  <sheetFormatPr baseColWidth="10" defaultColWidth="11.42578125" defaultRowHeight="15"/>
  <cols>
    <col min="1" max="1" width="2.42578125" style="15" customWidth="1"/>
    <col min="2" max="2" width="7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9.7109375" style="4" customWidth="1"/>
    <col min="11" max="14" width="9.7109375" style="9" customWidth="1"/>
    <col min="15" max="20" width="9.7109375" style="2" customWidth="1"/>
    <col min="21" max="21" width="4.5703125" style="2" customWidth="1"/>
    <col min="22" max="16384" width="11.42578125" style="2"/>
  </cols>
  <sheetData>
    <row r="1" spans="1:22" ht="12.75">
      <c r="A1" s="14"/>
      <c r="B1" s="14"/>
      <c r="C1" s="10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6"/>
      <c r="U1" s="16"/>
    </row>
    <row r="2" spans="1:22" ht="43.5" customHeight="1">
      <c r="A2" s="14"/>
      <c r="B2" s="208" t="s">
        <v>208</v>
      </c>
      <c r="C2" s="208"/>
      <c r="D2" s="208"/>
      <c r="E2" s="207" t="s">
        <v>126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4" t="s">
        <v>35</v>
      </c>
      <c r="T2" s="204"/>
      <c r="U2" s="16"/>
    </row>
    <row r="3" spans="1:22" ht="12.75">
      <c r="A3" s="14"/>
      <c r="B3" s="14"/>
      <c r="C3" s="10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6"/>
      <c r="Q3" s="16"/>
      <c r="R3" s="16"/>
      <c r="S3" s="16"/>
      <c r="T3" s="16"/>
      <c r="U3" s="16"/>
    </row>
    <row r="4" spans="1:22" s="17" customFormat="1" ht="25.5" customHeight="1">
      <c r="A4" s="14"/>
      <c r="B4" s="209" t="s">
        <v>22</v>
      </c>
      <c r="C4" s="211"/>
      <c r="D4" s="211"/>
      <c r="E4" s="211"/>
      <c r="F4" s="211"/>
      <c r="G4" s="211"/>
      <c r="H4" s="210" t="s">
        <v>13</v>
      </c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16"/>
    </row>
    <row r="5" spans="1:22" s="51" customFormat="1" ht="18" customHeight="1">
      <c r="A5" s="49"/>
      <c r="B5" s="209"/>
      <c r="C5" s="186" t="s">
        <v>1</v>
      </c>
      <c r="D5" s="186"/>
      <c r="E5" s="186" t="s">
        <v>45</v>
      </c>
      <c r="F5" s="188" t="s">
        <v>206</v>
      </c>
      <c r="G5" s="206" t="s">
        <v>54</v>
      </c>
      <c r="H5" s="36" t="s">
        <v>19</v>
      </c>
      <c r="I5" s="36" t="s">
        <v>20</v>
      </c>
      <c r="J5" s="71" t="s">
        <v>25</v>
      </c>
      <c r="K5" s="36" t="s">
        <v>24</v>
      </c>
      <c r="L5" s="36" t="s">
        <v>23</v>
      </c>
      <c r="M5" s="24" t="s">
        <v>33</v>
      </c>
      <c r="N5" s="36" t="s">
        <v>32</v>
      </c>
      <c r="O5" s="36" t="s">
        <v>41</v>
      </c>
      <c r="P5" s="24" t="s">
        <v>52</v>
      </c>
      <c r="Q5" s="36" t="s">
        <v>53</v>
      </c>
      <c r="R5" s="36" t="s">
        <v>58</v>
      </c>
      <c r="S5" s="24" t="s">
        <v>59</v>
      </c>
      <c r="T5" s="212" t="s">
        <v>47</v>
      </c>
      <c r="U5" s="50"/>
    </row>
    <row r="6" spans="1:22" s="51" customFormat="1" ht="18" customHeight="1">
      <c r="A6" s="49"/>
      <c r="B6" s="209"/>
      <c r="C6" s="186"/>
      <c r="D6" s="186"/>
      <c r="E6" s="186"/>
      <c r="F6" s="188"/>
      <c r="G6" s="206"/>
      <c r="H6" s="205">
        <v>44842</v>
      </c>
      <c r="I6" s="205"/>
      <c r="J6" s="205">
        <v>44870</v>
      </c>
      <c r="K6" s="205"/>
      <c r="L6" s="205">
        <v>44905</v>
      </c>
      <c r="M6" s="205"/>
      <c r="N6" s="205">
        <v>44940</v>
      </c>
      <c r="O6" s="205"/>
      <c r="P6" s="205">
        <v>44975</v>
      </c>
      <c r="Q6" s="205"/>
      <c r="R6" s="205"/>
      <c r="S6" s="205"/>
      <c r="T6" s="213"/>
      <c r="U6" s="50"/>
    </row>
    <row r="7" spans="1:22" ht="24.95" customHeight="1">
      <c r="A7" s="49"/>
      <c r="B7" s="209"/>
      <c r="C7" s="75" t="s">
        <v>6</v>
      </c>
      <c r="D7" s="46">
        <v>1</v>
      </c>
      <c r="E7" s="1" t="s">
        <v>97</v>
      </c>
      <c r="F7" s="41">
        <f>G7-N7</f>
        <v>125</v>
      </c>
      <c r="G7" s="112">
        <f>SUM(H7:S7)</f>
        <v>138</v>
      </c>
      <c r="H7" s="47">
        <v>18</v>
      </c>
      <c r="I7" s="46">
        <v>20</v>
      </c>
      <c r="J7" s="103"/>
      <c r="K7" s="103"/>
      <c r="L7" s="46">
        <v>20</v>
      </c>
      <c r="M7" s="47">
        <v>18</v>
      </c>
      <c r="N7" s="33">
        <v>13</v>
      </c>
      <c r="O7" s="115">
        <v>13</v>
      </c>
      <c r="P7" s="46">
        <v>20</v>
      </c>
      <c r="Q7" s="48">
        <v>16</v>
      </c>
      <c r="R7" s="115"/>
      <c r="S7" s="115"/>
      <c r="T7" s="213"/>
      <c r="U7" s="50"/>
      <c r="V7" s="142" t="s">
        <v>97</v>
      </c>
    </row>
    <row r="8" spans="1:22" ht="24.95" customHeight="1">
      <c r="A8" s="49"/>
      <c r="B8" s="209"/>
      <c r="C8" s="76" t="s">
        <v>9</v>
      </c>
      <c r="D8" s="47">
        <v>2</v>
      </c>
      <c r="E8" s="1" t="s">
        <v>135</v>
      </c>
      <c r="F8" s="41">
        <f>G8-I8-J8-N8</f>
        <v>118</v>
      </c>
      <c r="G8" s="112">
        <f>SUM(H8:S8)</f>
        <v>142</v>
      </c>
      <c r="H8" s="46">
        <v>20</v>
      </c>
      <c r="I8" s="33">
        <v>5</v>
      </c>
      <c r="J8" s="33">
        <v>14</v>
      </c>
      <c r="K8" s="115">
        <v>15</v>
      </c>
      <c r="L8" s="115">
        <v>15</v>
      </c>
      <c r="M8" s="115">
        <v>14</v>
      </c>
      <c r="N8" s="33">
        <v>5</v>
      </c>
      <c r="O8" s="48">
        <v>16</v>
      </c>
      <c r="P8" s="47">
        <v>18</v>
      </c>
      <c r="Q8" s="46">
        <v>20</v>
      </c>
      <c r="R8" s="115"/>
      <c r="S8" s="115"/>
      <c r="T8" s="213"/>
      <c r="U8" s="50"/>
      <c r="V8" s="142" t="s">
        <v>98</v>
      </c>
    </row>
    <row r="9" spans="1:22" ht="24.95" customHeight="1">
      <c r="A9" s="49"/>
      <c r="B9" s="209"/>
      <c r="C9" s="57" t="s">
        <v>8</v>
      </c>
      <c r="D9" s="48">
        <v>3</v>
      </c>
      <c r="E9" s="1" t="s">
        <v>98</v>
      </c>
      <c r="F9" s="41">
        <f>G9-K9-H9-P9</f>
        <v>118</v>
      </c>
      <c r="G9" s="112">
        <f>SUM(H9:S9)</f>
        <v>157</v>
      </c>
      <c r="H9" s="33">
        <v>13</v>
      </c>
      <c r="I9" s="48">
        <v>16</v>
      </c>
      <c r="J9" s="115">
        <v>15</v>
      </c>
      <c r="K9" s="33">
        <v>13</v>
      </c>
      <c r="L9" s="47">
        <v>18</v>
      </c>
      <c r="M9" s="46">
        <v>20</v>
      </c>
      <c r="N9" s="115">
        <v>15</v>
      </c>
      <c r="O9" s="46">
        <v>20</v>
      </c>
      <c r="P9" s="33">
        <v>13</v>
      </c>
      <c r="Q9" s="115">
        <v>14</v>
      </c>
      <c r="R9" s="115"/>
      <c r="S9" s="115"/>
      <c r="T9" s="213"/>
      <c r="U9" s="50"/>
      <c r="V9" s="142" t="s">
        <v>132</v>
      </c>
    </row>
    <row r="10" spans="1:22" ht="24.95" customHeight="1">
      <c r="A10" s="49"/>
      <c r="B10" s="209"/>
      <c r="C10" s="57" t="s">
        <v>8</v>
      </c>
      <c r="D10" s="74">
        <v>4</v>
      </c>
      <c r="E10" s="1" t="s">
        <v>132</v>
      </c>
      <c r="F10" s="41">
        <f>G10-Q10-L10-N10</f>
        <v>117</v>
      </c>
      <c r="G10" s="112">
        <f>SUM(H10:S10)</f>
        <v>147</v>
      </c>
      <c r="H10" s="115">
        <v>15</v>
      </c>
      <c r="I10" s="47">
        <v>18</v>
      </c>
      <c r="J10" s="47">
        <v>18</v>
      </c>
      <c r="K10" s="46">
        <v>20</v>
      </c>
      <c r="L10" s="33">
        <v>10</v>
      </c>
      <c r="M10" s="115">
        <v>15</v>
      </c>
      <c r="N10" s="33">
        <v>12</v>
      </c>
      <c r="O10" s="115">
        <v>15</v>
      </c>
      <c r="P10" s="48">
        <v>16</v>
      </c>
      <c r="Q10" s="33">
        <v>8</v>
      </c>
      <c r="R10" s="115"/>
      <c r="S10" s="115"/>
      <c r="T10" s="213"/>
      <c r="U10" s="50"/>
      <c r="V10" s="142" t="s">
        <v>135</v>
      </c>
    </row>
    <row r="11" spans="1:22" ht="24.95" customHeight="1">
      <c r="A11" s="49"/>
      <c r="B11" s="209"/>
      <c r="C11" s="75" t="s">
        <v>6</v>
      </c>
      <c r="D11" s="56">
        <v>5</v>
      </c>
      <c r="E11" s="1" t="s">
        <v>72</v>
      </c>
      <c r="F11" s="41">
        <f>G11-K11-L11-M11</f>
        <v>103</v>
      </c>
      <c r="G11" s="112">
        <f>SUM(H11:S11)</f>
        <v>135</v>
      </c>
      <c r="H11" s="115">
        <v>14</v>
      </c>
      <c r="I11" s="115">
        <v>14</v>
      </c>
      <c r="J11" s="115">
        <v>13</v>
      </c>
      <c r="K11" s="33">
        <v>8</v>
      </c>
      <c r="L11" s="33">
        <v>12</v>
      </c>
      <c r="M11" s="33">
        <v>12</v>
      </c>
      <c r="N11" s="46">
        <v>20</v>
      </c>
      <c r="O11" s="115">
        <v>14</v>
      </c>
      <c r="P11" s="115">
        <v>15</v>
      </c>
      <c r="Q11" s="115">
        <v>13</v>
      </c>
      <c r="R11" s="115"/>
      <c r="S11" s="115"/>
      <c r="T11" s="213"/>
      <c r="U11" s="50"/>
      <c r="V11" s="142" t="s">
        <v>72</v>
      </c>
    </row>
    <row r="12" spans="1:22" ht="24.95" customHeight="1">
      <c r="A12" s="49"/>
      <c r="B12" s="209"/>
      <c r="C12" s="59" t="s">
        <v>29</v>
      </c>
      <c r="D12" s="56">
        <v>6</v>
      </c>
      <c r="E12" s="55" t="s">
        <v>133</v>
      </c>
      <c r="F12" s="41">
        <f>G12-I12-H12-O12</f>
        <v>98</v>
      </c>
      <c r="G12" s="112">
        <f>SUM(H12:S12)</f>
        <v>129</v>
      </c>
      <c r="H12" s="33">
        <v>11</v>
      </c>
      <c r="I12" s="33">
        <v>10</v>
      </c>
      <c r="J12" s="46">
        <v>20</v>
      </c>
      <c r="K12" s="48">
        <v>16</v>
      </c>
      <c r="L12" s="115">
        <v>11</v>
      </c>
      <c r="M12" s="115">
        <v>11</v>
      </c>
      <c r="N12" s="115">
        <v>11</v>
      </c>
      <c r="O12" s="33">
        <v>10</v>
      </c>
      <c r="P12" s="115">
        <v>14</v>
      </c>
      <c r="Q12" s="115">
        <v>15</v>
      </c>
      <c r="R12" s="115"/>
      <c r="S12" s="115"/>
      <c r="T12" s="213"/>
      <c r="U12" s="50"/>
      <c r="V12" s="143" t="s">
        <v>67</v>
      </c>
    </row>
    <row r="13" spans="1:22" ht="24.95" customHeight="1">
      <c r="A13" s="49"/>
      <c r="B13" s="209"/>
      <c r="C13" s="59" t="s">
        <v>28</v>
      </c>
      <c r="D13" s="56">
        <v>7</v>
      </c>
      <c r="E13" s="1" t="s">
        <v>166</v>
      </c>
      <c r="F13" s="41">
        <f>G13</f>
        <v>98</v>
      </c>
      <c r="G13" s="112">
        <f>SUM(H13:S13)</f>
        <v>98</v>
      </c>
      <c r="H13" s="103"/>
      <c r="I13" s="103"/>
      <c r="J13" s="48">
        <v>16</v>
      </c>
      <c r="K13" s="47">
        <v>18</v>
      </c>
      <c r="L13" s="103"/>
      <c r="M13" s="103"/>
      <c r="N13" s="47">
        <v>18</v>
      </c>
      <c r="O13" s="47">
        <v>18</v>
      </c>
      <c r="P13" s="115">
        <v>10</v>
      </c>
      <c r="Q13" s="47">
        <v>18</v>
      </c>
      <c r="R13" s="115"/>
      <c r="S13" s="115"/>
      <c r="T13" s="213"/>
      <c r="U13" s="50"/>
      <c r="V13" s="142" t="s">
        <v>136</v>
      </c>
    </row>
    <row r="14" spans="1:22" ht="24.95" customHeight="1">
      <c r="A14" s="49"/>
      <c r="B14" s="209"/>
      <c r="C14" s="57" t="s">
        <v>8</v>
      </c>
      <c r="D14" s="56">
        <v>8</v>
      </c>
      <c r="E14" s="1" t="s">
        <v>136</v>
      </c>
      <c r="F14" s="41">
        <f>G14-J14-P14-Q14</f>
        <v>97</v>
      </c>
      <c r="G14" s="112">
        <f>SUM(H14:S14)</f>
        <v>117</v>
      </c>
      <c r="H14" s="48">
        <v>16</v>
      </c>
      <c r="I14" s="115">
        <v>13</v>
      </c>
      <c r="J14" s="33">
        <v>10</v>
      </c>
      <c r="K14" s="115">
        <v>14</v>
      </c>
      <c r="L14" s="115">
        <v>14</v>
      </c>
      <c r="M14" s="115">
        <v>13</v>
      </c>
      <c r="N14" s="48">
        <v>16</v>
      </c>
      <c r="O14" s="115">
        <v>11</v>
      </c>
      <c r="P14" s="33">
        <v>6</v>
      </c>
      <c r="Q14" s="33">
        <v>4</v>
      </c>
      <c r="R14" s="115"/>
      <c r="S14" s="115"/>
      <c r="T14" s="213"/>
      <c r="U14" s="50"/>
      <c r="V14" s="142" t="s">
        <v>166</v>
      </c>
    </row>
    <row r="15" spans="1:22" ht="24.95" customHeight="1">
      <c r="A15" s="49"/>
      <c r="B15" s="209"/>
      <c r="C15" s="57" t="s">
        <v>31</v>
      </c>
      <c r="D15" s="56">
        <v>9</v>
      </c>
      <c r="E15" s="1" t="s">
        <v>67</v>
      </c>
      <c r="F15" s="41">
        <f>G15-J15-K15-H15</f>
        <v>97</v>
      </c>
      <c r="G15" s="112">
        <f>SUM(H15:S15)</f>
        <v>131</v>
      </c>
      <c r="H15" s="33">
        <v>12</v>
      </c>
      <c r="I15" s="115">
        <v>15</v>
      </c>
      <c r="J15" s="33">
        <v>11</v>
      </c>
      <c r="K15" s="33">
        <v>11</v>
      </c>
      <c r="L15" s="48">
        <v>16</v>
      </c>
      <c r="M15" s="48">
        <v>16</v>
      </c>
      <c r="N15" s="115">
        <v>14</v>
      </c>
      <c r="O15" s="115">
        <v>12</v>
      </c>
      <c r="P15" s="115">
        <v>12</v>
      </c>
      <c r="Q15" s="115">
        <v>12</v>
      </c>
      <c r="R15" s="115"/>
      <c r="S15" s="115"/>
      <c r="T15" s="213"/>
      <c r="U15" s="50"/>
      <c r="V15" s="142" t="s">
        <v>133</v>
      </c>
    </row>
    <row r="16" spans="1:22" ht="24.95" customHeight="1">
      <c r="A16" s="49"/>
      <c r="B16" s="209"/>
      <c r="C16" s="75" t="s">
        <v>6</v>
      </c>
      <c r="D16" s="56">
        <v>10</v>
      </c>
      <c r="E16" s="55" t="s">
        <v>128</v>
      </c>
      <c r="F16" s="41">
        <f>G16-P16</f>
        <v>65</v>
      </c>
      <c r="G16" s="112">
        <f>SUM(H16:S16)</f>
        <v>70</v>
      </c>
      <c r="H16" s="115">
        <v>10</v>
      </c>
      <c r="I16" s="115">
        <v>11</v>
      </c>
      <c r="J16" s="103"/>
      <c r="K16" s="103"/>
      <c r="L16" s="115">
        <v>8</v>
      </c>
      <c r="M16" s="115">
        <v>9</v>
      </c>
      <c r="N16" s="115">
        <v>10</v>
      </c>
      <c r="O16" s="115">
        <v>8</v>
      </c>
      <c r="P16" s="33">
        <v>5</v>
      </c>
      <c r="Q16" s="115">
        <v>9</v>
      </c>
      <c r="R16" s="115"/>
      <c r="S16" s="115"/>
      <c r="T16" s="213"/>
      <c r="U16" s="50"/>
      <c r="V16" s="143" t="s">
        <v>128</v>
      </c>
    </row>
    <row r="17" spans="1:22" ht="24.95" customHeight="1">
      <c r="A17" s="49"/>
      <c r="B17" s="209"/>
      <c r="C17" s="75" t="s">
        <v>6</v>
      </c>
      <c r="D17" s="56">
        <v>11</v>
      </c>
      <c r="E17" s="1" t="s">
        <v>131</v>
      </c>
      <c r="F17" s="41">
        <f>G17-J17-P17-Q17</f>
        <v>61</v>
      </c>
      <c r="G17" s="112">
        <f>SUM(H17:S17)</f>
        <v>73</v>
      </c>
      <c r="H17" s="115">
        <v>7</v>
      </c>
      <c r="I17" s="115">
        <v>8</v>
      </c>
      <c r="J17" s="33">
        <v>4</v>
      </c>
      <c r="K17" s="115">
        <v>9</v>
      </c>
      <c r="L17" s="115">
        <v>9</v>
      </c>
      <c r="M17" s="115">
        <v>10</v>
      </c>
      <c r="N17" s="115">
        <v>9</v>
      </c>
      <c r="O17" s="115">
        <v>9</v>
      </c>
      <c r="P17" s="33">
        <v>2</v>
      </c>
      <c r="Q17" s="33">
        <v>6</v>
      </c>
      <c r="R17" s="115"/>
      <c r="S17" s="115"/>
      <c r="T17" s="213"/>
      <c r="U17" s="50"/>
      <c r="V17" s="142" t="s">
        <v>131</v>
      </c>
    </row>
    <row r="18" spans="1:22" ht="24.95" customHeight="1">
      <c r="A18" s="49"/>
      <c r="B18" s="209"/>
      <c r="C18" s="75" t="s">
        <v>6</v>
      </c>
      <c r="D18" s="101">
        <v>12</v>
      </c>
      <c r="E18" s="1" t="s">
        <v>50</v>
      </c>
      <c r="F18" s="41">
        <f>G18-H18-K18-Q18</f>
        <v>57</v>
      </c>
      <c r="G18" s="112">
        <f>SUM(H18:S18)</f>
        <v>74</v>
      </c>
      <c r="H18" s="33">
        <v>6</v>
      </c>
      <c r="I18" s="115">
        <v>7</v>
      </c>
      <c r="J18" s="115">
        <v>7</v>
      </c>
      <c r="K18" s="33">
        <v>6</v>
      </c>
      <c r="L18" s="115">
        <v>13</v>
      </c>
      <c r="M18" s="115">
        <v>8</v>
      </c>
      <c r="N18" s="115">
        <v>8</v>
      </c>
      <c r="O18" s="115">
        <v>6</v>
      </c>
      <c r="P18" s="115">
        <v>8</v>
      </c>
      <c r="Q18" s="33">
        <v>5</v>
      </c>
      <c r="R18" s="115"/>
      <c r="S18" s="115"/>
      <c r="T18" s="213"/>
      <c r="U18" s="50"/>
      <c r="V18" s="142" t="s">
        <v>50</v>
      </c>
    </row>
    <row r="19" spans="1:22" ht="24.95" customHeight="1">
      <c r="A19" s="49"/>
      <c r="B19" s="209"/>
      <c r="C19" s="75" t="s">
        <v>6</v>
      </c>
      <c r="D19" s="56">
        <v>13</v>
      </c>
      <c r="E19" s="1" t="s">
        <v>172</v>
      </c>
      <c r="F19" s="41">
        <f>G19</f>
        <v>44</v>
      </c>
      <c r="G19" s="112">
        <f>SUM(H19:S19)</f>
        <v>44</v>
      </c>
      <c r="H19" s="103"/>
      <c r="I19" s="103"/>
      <c r="J19" s="115">
        <v>12</v>
      </c>
      <c r="K19" s="115">
        <v>12</v>
      </c>
      <c r="L19" s="103"/>
      <c r="M19" s="103"/>
      <c r="N19" s="115">
        <v>4</v>
      </c>
      <c r="O19" s="103"/>
      <c r="P19" s="115">
        <v>9</v>
      </c>
      <c r="Q19" s="115">
        <v>7</v>
      </c>
      <c r="R19" s="115"/>
      <c r="S19" s="115"/>
      <c r="T19" s="213"/>
      <c r="U19" s="50"/>
      <c r="V19" s="142" t="s">
        <v>172</v>
      </c>
    </row>
    <row r="20" spans="1:22" ht="24.95" customHeight="1">
      <c r="A20" s="49"/>
      <c r="B20" s="209"/>
      <c r="C20" s="75" t="s">
        <v>6</v>
      </c>
      <c r="D20" s="56">
        <v>14</v>
      </c>
      <c r="E20" s="1" t="s">
        <v>171</v>
      </c>
      <c r="F20" s="41">
        <f>G20</f>
        <v>32</v>
      </c>
      <c r="G20" s="112">
        <f>SUM(H20:S20)</f>
        <v>32</v>
      </c>
      <c r="H20" s="103"/>
      <c r="I20" s="103"/>
      <c r="J20" s="115">
        <v>8</v>
      </c>
      <c r="K20" s="115">
        <v>4</v>
      </c>
      <c r="L20" s="103"/>
      <c r="M20" s="103"/>
      <c r="N20" s="115">
        <v>6</v>
      </c>
      <c r="O20" s="115">
        <v>7</v>
      </c>
      <c r="P20" s="115">
        <v>4</v>
      </c>
      <c r="Q20" s="115">
        <v>3</v>
      </c>
      <c r="R20" s="115"/>
      <c r="S20" s="115"/>
      <c r="T20" s="213"/>
      <c r="U20" s="50"/>
      <c r="V20" s="142" t="s">
        <v>171</v>
      </c>
    </row>
    <row r="21" spans="1:22" ht="24.95" customHeight="1">
      <c r="A21" s="49"/>
      <c r="B21" s="209"/>
      <c r="C21" s="59" t="s">
        <v>28</v>
      </c>
      <c r="D21" s="125">
        <v>15</v>
      </c>
      <c r="E21" s="1" t="s">
        <v>173</v>
      </c>
      <c r="F21" s="41">
        <f>G21</f>
        <v>27</v>
      </c>
      <c r="G21" s="112">
        <f>SUM(H21:S21)</f>
        <v>27</v>
      </c>
      <c r="H21" s="103"/>
      <c r="I21" s="103"/>
      <c r="J21" s="115">
        <v>5</v>
      </c>
      <c r="K21" s="115">
        <v>5</v>
      </c>
      <c r="L21" s="103"/>
      <c r="M21" s="103"/>
      <c r="N21" s="115">
        <v>7</v>
      </c>
      <c r="O21" s="115">
        <v>5</v>
      </c>
      <c r="P21" s="115">
        <v>3</v>
      </c>
      <c r="Q21" s="115">
        <v>2</v>
      </c>
      <c r="R21" s="115"/>
      <c r="S21" s="115"/>
      <c r="T21" s="213"/>
      <c r="U21" s="50"/>
      <c r="V21" s="142" t="s">
        <v>134</v>
      </c>
    </row>
    <row r="22" spans="1:22" ht="24.95" customHeight="1">
      <c r="A22" s="49"/>
      <c r="B22" s="209"/>
      <c r="C22" s="57" t="s">
        <v>8</v>
      </c>
      <c r="D22" s="125">
        <v>16</v>
      </c>
      <c r="E22" s="1" t="s">
        <v>134</v>
      </c>
      <c r="F22" s="41">
        <f>G22</f>
        <v>24</v>
      </c>
      <c r="G22" s="112">
        <f>SUM(H22:S22)</f>
        <v>24</v>
      </c>
      <c r="H22" s="115">
        <v>5</v>
      </c>
      <c r="I22" s="115">
        <v>12</v>
      </c>
      <c r="J22" s="103"/>
      <c r="K22" s="103"/>
      <c r="L22" s="115">
        <v>7</v>
      </c>
      <c r="M22" s="103"/>
      <c r="N22" s="103"/>
      <c r="O22" s="103"/>
      <c r="P22" s="103"/>
      <c r="Q22" s="103"/>
      <c r="R22" s="115"/>
      <c r="S22" s="115"/>
      <c r="T22" s="213"/>
      <c r="U22" s="50"/>
      <c r="V22" s="142" t="s">
        <v>173</v>
      </c>
    </row>
    <row r="23" spans="1:22" ht="24.95" customHeight="1">
      <c r="A23" s="49"/>
      <c r="B23" s="209"/>
      <c r="C23" s="60" t="s">
        <v>10</v>
      </c>
      <c r="D23" s="125">
        <v>17</v>
      </c>
      <c r="E23" s="55" t="s">
        <v>219</v>
      </c>
      <c r="F23" s="41">
        <f>G23</f>
        <v>21</v>
      </c>
      <c r="G23" s="112">
        <f>SUM(H23:S23)</f>
        <v>21</v>
      </c>
      <c r="H23" s="103"/>
      <c r="I23" s="103"/>
      <c r="J23" s="103"/>
      <c r="K23" s="103"/>
      <c r="L23" s="103"/>
      <c r="M23" s="103"/>
      <c r="N23" s="103"/>
      <c r="O23" s="103"/>
      <c r="P23" s="115">
        <v>11</v>
      </c>
      <c r="Q23" s="115">
        <v>10</v>
      </c>
      <c r="R23" s="115"/>
      <c r="S23" s="115"/>
      <c r="T23" s="213"/>
      <c r="U23" s="50"/>
      <c r="V23" s="143" t="s">
        <v>162</v>
      </c>
    </row>
    <row r="24" spans="1:22" ht="24.95" customHeight="1">
      <c r="A24" s="49"/>
      <c r="B24" s="209"/>
      <c r="C24" s="57" t="s">
        <v>8</v>
      </c>
      <c r="D24" s="125">
        <v>18</v>
      </c>
      <c r="E24" s="55" t="s">
        <v>162</v>
      </c>
      <c r="F24" s="41">
        <f>G24</f>
        <v>19</v>
      </c>
      <c r="G24" s="112">
        <f>SUM(H24:S24)</f>
        <v>19</v>
      </c>
      <c r="H24" s="103"/>
      <c r="I24" s="103"/>
      <c r="J24" s="115">
        <v>9</v>
      </c>
      <c r="K24" s="115">
        <v>10</v>
      </c>
      <c r="L24" s="103"/>
      <c r="M24" s="103"/>
      <c r="N24" s="103"/>
      <c r="O24" s="103"/>
      <c r="P24" s="103"/>
      <c r="Q24" s="103"/>
      <c r="R24" s="115"/>
      <c r="S24" s="115"/>
      <c r="T24" s="213"/>
      <c r="U24" s="50"/>
      <c r="V24" s="143" t="s">
        <v>129</v>
      </c>
    </row>
    <row r="25" spans="1:22" ht="24.95" customHeight="1">
      <c r="A25" s="49"/>
      <c r="B25" s="209"/>
      <c r="C25" s="57" t="s">
        <v>8</v>
      </c>
      <c r="D25" s="125">
        <v>19</v>
      </c>
      <c r="E25" s="1" t="s">
        <v>129</v>
      </c>
      <c r="F25" s="41">
        <f>G25</f>
        <v>18</v>
      </c>
      <c r="G25" s="112">
        <f>SUM(H25:S25)</f>
        <v>18</v>
      </c>
      <c r="H25" s="115">
        <v>9</v>
      </c>
      <c r="I25" s="115">
        <v>9</v>
      </c>
      <c r="J25" s="103"/>
      <c r="K25" s="103"/>
      <c r="L25" s="103"/>
      <c r="M25" s="103"/>
      <c r="N25" s="103"/>
      <c r="O25" s="103"/>
      <c r="P25" s="103"/>
      <c r="Q25" s="103"/>
      <c r="R25" s="115"/>
      <c r="S25" s="115"/>
      <c r="T25" s="213"/>
      <c r="U25" s="50"/>
      <c r="V25" s="142" t="s">
        <v>137</v>
      </c>
    </row>
    <row r="26" spans="1:22" ht="24.95" customHeight="1">
      <c r="A26" s="49"/>
      <c r="B26" s="209"/>
      <c r="C26" s="60" t="s">
        <v>10</v>
      </c>
      <c r="D26" s="125">
        <v>20</v>
      </c>
      <c r="E26" s="1" t="s">
        <v>217</v>
      </c>
      <c r="F26" s="41">
        <f>G26</f>
        <v>18</v>
      </c>
      <c r="G26" s="112">
        <f>SUM(H26:S26)</f>
        <v>18</v>
      </c>
      <c r="H26" s="103"/>
      <c r="I26" s="103"/>
      <c r="J26" s="103"/>
      <c r="K26" s="103"/>
      <c r="L26" s="103"/>
      <c r="M26" s="103"/>
      <c r="N26" s="103"/>
      <c r="O26" s="103"/>
      <c r="P26" s="115">
        <v>7</v>
      </c>
      <c r="Q26" s="115">
        <v>11</v>
      </c>
      <c r="R26" s="115"/>
      <c r="S26" s="115"/>
      <c r="T26" s="213"/>
      <c r="U26" s="50"/>
      <c r="V26" s="142" t="s">
        <v>161</v>
      </c>
    </row>
    <row r="27" spans="1:22" ht="24.95" customHeight="1">
      <c r="A27" s="49"/>
      <c r="B27" s="209"/>
      <c r="C27" s="57" t="s">
        <v>30</v>
      </c>
      <c r="D27" s="170">
        <v>21</v>
      </c>
      <c r="E27" s="1" t="s">
        <v>137</v>
      </c>
      <c r="F27" s="41">
        <f>G27</f>
        <v>14</v>
      </c>
      <c r="G27" s="112">
        <f>SUM(H27:S27)</f>
        <v>14</v>
      </c>
      <c r="H27" s="115">
        <v>8</v>
      </c>
      <c r="I27" s="115">
        <v>6</v>
      </c>
      <c r="J27" s="103"/>
      <c r="K27" s="103"/>
      <c r="L27" s="103"/>
      <c r="M27" s="103"/>
      <c r="N27" s="103"/>
      <c r="O27" s="103"/>
      <c r="P27" s="103"/>
      <c r="Q27" s="103"/>
      <c r="R27" s="115"/>
      <c r="S27" s="115"/>
      <c r="T27" s="213"/>
      <c r="U27" s="50"/>
      <c r="V27" s="175"/>
    </row>
    <row r="28" spans="1:22" ht="24.95" customHeight="1">
      <c r="A28" s="49"/>
      <c r="B28" s="209"/>
      <c r="C28" s="57" t="s">
        <v>30</v>
      </c>
      <c r="D28" s="170">
        <v>22</v>
      </c>
      <c r="E28" s="1" t="s">
        <v>161</v>
      </c>
      <c r="F28" s="41">
        <f>G28</f>
        <v>13</v>
      </c>
      <c r="G28" s="112">
        <f>SUM(H28:S28)</f>
        <v>13</v>
      </c>
      <c r="H28" s="103"/>
      <c r="I28" s="103"/>
      <c r="J28" s="115">
        <v>6</v>
      </c>
      <c r="K28" s="115">
        <v>7</v>
      </c>
      <c r="L28" s="103"/>
      <c r="M28" s="103"/>
      <c r="N28" s="103"/>
      <c r="O28" s="103"/>
      <c r="P28" s="103"/>
      <c r="Q28" s="103"/>
      <c r="R28" s="115"/>
      <c r="S28" s="115"/>
      <c r="T28" s="213"/>
      <c r="U28" s="50"/>
      <c r="V28" s="175"/>
    </row>
    <row r="29" spans="1:22" ht="24.95" customHeight="1">
      <c r="A29" s="49"/>
      <c r="B29" s="209"/>
      <c r="C29" s="60" t="s">
        <v>10</v>
      </c>
      <c r="D29" s="170">
        <v>23</v>
      </c>
      <c r="E29" s="1"/>
      <c r="F29" s="41">
        <f t="shared" ref="F27:F29" si="0">G29</f>
        <v>0</v>
      </c>
      <c r="G29" s="112">
        <f t="shared" ref="G27:G29" si="1">SUM(H29:S29)</f>
        <v>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15"/>
      <c r="S29" s="115"/>
      <c r="T29" s="213"/>
      <c r="U29" s="50"/>
    </row>
    <row r="30" spans="1:22" ht="24.95" customHeight="1">
      <c r="A30" s="49"/>
      <c r="B30" s="209"/>
      <c r="C30" s="13"/>
      <c r="D30" s="13"/>
      <c r="E30" s="13"/>
      <c r="F30" s="75" t="s">
        <v>6</v>
      </c>
      <c r="G30" s="76" t="s">
        <v>28</v>
      </c>
      <c r="H30" s="59" t="s">
        <v>9</v>
      </c>
      <c r="I30" s="59" t="s">
        <v>29</v>
      </c>
      <c r="J30" s="59" t="s">
        <v>40</v>
      </c>
      <c r="K30" s="59" t="s">
        <v>56</v>
      </c>
      <c r="L30" s="57" t="s">
        <v>60</v>
      </c>
      <c r="M30" s="57" t="s">
        <v>39</v>
      </c>
      <c r="N30" s="57" t="s">
        <v>31</v>
      </c>
      <c r="O30" s="57" t="s">
        <v>30</v>
      </c>
      <c r="P30" s="57" t="s">
        <v>8</v>
      </c>
      <c r="Q30" s="60" t="s">
        <v>10</v>
      </c>
      <c r="R30" s="70"/>
      <c r="S30" s="13"/>
      <c r="T30" s="16"/>
      <c r="U30" s="50"/>
    </row>
    <row r="31" spans="1:22" ht="18.75">
      <c r="A31" s="49"/>
      <c r="B31" s="102"/>
      <c r="C31" s="13"/>
      <c r="D31" s="13"/>
      <c r="E31" s="13"/>
      <c r="F31" s="214" t="s">
        <v>110</v>
      </c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13"/>
      <c r="T31" s="16"/>
      <c r="U31" s="50"/>
    </row>
    <row r="32" spans="1:22" ht="20.45" customHeight="1">
      <c r="A32" s="49"/>
      <c r="B32" s="14"/>
      <c r="C32" s="14"/>
      <c r="D32" s="14"/>
      <c r="E32" s="14"/>
      <c r="F32" s="7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6"/>
      <c r="U32" s="50"/>
    </row>
    <row r="33" spans="1:22" s="17" customFormat="1" ht="25.5" customHeight="1">
      <c r="A33" s="49"/>
      <c r="B33" s="209" t="s">
        <v>51</v>
      </c>
      <c r="C33" s="215"/>
      <c r="D33" s="215"/>
      <c r="E33" s="215"/>
      <c r="F33" s="215"/>
      <c r="G33" s="216"/>
      <c r="H33" s="202" t="s">
        <v>13</v>
      </c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1" t="s">
        <v>47</v>
      </c>
      <c r="U33" s="50"/>
    </row>
    <row r="34" spans="1:22" ht="18" customHeight="1">
      <c r="A34" s="49"/>
      <c r="B34" s="209"/>
      <c r="C34" s="217" t="s">
        <v>1</v>
      </c>
      <c r="D34" s="217"/>
      <c r="E34" s="187" t="s">
        <v>5</v>
      </c>
      <c r="F34" s="188" t="s">
        <v>206</v>
      </c>
      <c r="G34" s="189" t="s">
        <v>7</v>
      </c>
      <c r="H34" s="6">
        <v>1</v>
      </c>
      <c r="I34" s="6">
        <v>2</v>
      </c>
      <c r="J34" s="12">
        <v>3</v>
      </c>
      <c r="K34" s="6">
        <v>4</v>
      </c>
      <c r="L34" s="6">
        <v>5</v>
      </c>
      <c r="M34" s="24">
        <v>6</v>
      </c>
      <c r="N34" s="6">
        <v>7</v>
      </c>
      <c r="O34" s="6">
        <v>8</v>
      </c>
      <c r="P34" s="24">
        <v>9</v>
      </c>
      <c r="Q34" s="6">
        <v>10</v>
      </c>
      <c r="R34" s="36">
        <v>11</v>
      </c>
      <c r="S34" s="24">
        <v>12</v>
      </c>
      <c r="T34" s="201"/>
      <c r="U34" s="50"/>
    </row>
    <row r="35" spans="1:22" ht="18" customHeight="1">
      <c r="A35" s="49"/>
      <c r="B35" s="209"/>
      <c r="C35" s="217"/>
      <c r="D35" s="217"/>
      <c r="E35" s="187"/>
      <c r="F35" s="188"/>
      <c r="G35" s="189"/>
      <c r="H35" s="190">
        <v>44842</v>
      </c>
      <c r="I35" s="190"/>
      <c r="J35" s="190">
        <v>44870</v>
      </c>
      <c r="K35" s="190"/>
      <c r="L35" s="190">
        <v>44905</v>
      </c>
      <c r="M35" s="190"/>
      <c r="N35" s="190">
        <v>44940</v>
      </c>
      <c r="O35" s="190"/>
      <c r="P35" s="190">
        <v>18.2</v>
      </c>
      <c r="Q35" s="190"/>
      <c r="R35" s="190"/>
      <c r="S35" s="190"/>
      <c r="T35" s="201"/>
      <c r="U35" s="50"/>
    </row>
    <row r="36" spans="1:22" ht="24.95" customHeight="1">
      <c r="A36" s="49"/>
      <c r="B36" s="209"/>
      <c r="C36" s="77" t="s">
        <v>6</v>
      </c>
      <c r="D36" s="46">
        <v>1</v>
      </c>
      <c r="E36" s="81" t="s">
        <v>37</v>
      </c>
      <c r="F36" s="41">
        <f>G36-N36</f>
        <v>134</v>
      </c>
      <c r="G36" s="52">
        <f>SUM(H36:S36)</f>
        <v>149</v>
      </c>
      <c r="H36" s="47">
        <v>18</v>
      </c>
      <c r="I36" s="46">
        <v>20</v>
      </c>
      <c r="J36" s="103"/>
      <c r="K36" s="103"/>
      <c r="L36" s="46">
        <v>20</v>
      </c>
      <c r="M36" s="46">
        <v>20</v>
      </c>
      <c r="N36" s="135">
        <v>15</v>
      </c>
      <c r="O36" s="46">
        <v>20</v>
      </c>
      <c r="P36" s="46">
        <v>20</v>
      </c>
      <c r="Q36" s="48">
        <v>16</v>
      </c>
      <c r="R36" s="110"/>
      <c r="S36" s="110"/>
      <c r="T36" s="201"/>
      <c r="U36" s="50"/>
      <c r="V36" s="144" t="s">
        <v>37</v>
      </c>
    </row>
    <row r="37" spans="1:22" ht="24.95" customHeight="1">
      <c r="A37" s="49"/>
      <c r="B37" s="209"/>
      <c r="C37" s="77" t="s">
        <v>6</v>
      </c>
      <c r="D37" s="47">
        <v>2</v>
      </c>
      <c r="E37" s="81" t="s">
        <v>70</v>
      </c>
      <c r="F37" s="41">
        <f>G37-H37-P37-N37</f>
        <v>125</v>
      </c>
      <c r="G37" s="52">
        <f>SUM(H37:S37)</f>
        <v>167</v>
      </c>
      <c r="H37" s="135">
        <v>13</v>
      </c>
      <c r="I37" s="48">
        <v>16</v>
      </c>
      <c r="J37" s="46">
        <v>20</v>
      </c>
      <c r="K37" s="48">
        <v>16</v>
      </c>
      <c r="L37" s="47">
        <v>18</v>
      </c>
      <c r="M37" s="46">
        <v>20</v>
      </c>
      <c r="N37" s="135">
        <v>15</v>
      </c>
      <c r="O37" s="46">
        <v>20</v>
      </c>
      <c r="P37" s="135">
        <v>14</v>
      </c>
      <c r="Q37" s="110">
        <v>15</v>
      </c>
      <c r="R37" s="110"/>
      <c r="S37" s="110"/>
      <c r="T37" s="201"/>
      <c r="U37" s="50"/>
      <c r="V37" s="144" t="s">
        <v>70</v>
      </c>
    </row>
    <row r="38" spans="1:22" ht="24.95" customHeight="1">
      <c r="A38" s="49"/>
      <c r="B38" s="209"/>
      <c r="C38" s="59" t="s">
        <v>28</v>
      </c>
      <c r="D38" s="48">
        <v>3</v>
      </c>
      <c r="E38" s="81" t="s">
        <v>34</v>
      </c>
      <c r="F38" s="41">
        <f>G38-L38-M38-P38</f>
        <v>122</v>
      </c>
      <c r="G38" s="52">
        <f>SUM(H38:S38)</f>
        <v>161</v>
      </c>
      <c r="H38" s="48">
        <v>16</v>
      </c>
      <c r="I38" s="47">
        <v>18</v>
      </c>
      <c r="J38" s="48">
        <v>16</v>
      </c>
      <c r="K38" s="47">
        <v>18</v>
      </c>
      <c r="L38" s="135">
        <v>14</v>
      </c>
      <c r="M38" s="135">
        <v>15</v>
      </c>
      <c r="N38" s="47">
        <v>18</v>
      </c>
      <c r="O38" s="47">
        <v>18</v>
      </c>
      <c r="P38" s="135">
        <v>10</v>
      </c>
      <c r="Q38" s="47">
        <v>18</v>
      </c>
      <c r="R38" s="110"/>
      <c r="S38" s="110"/>
      <c r="T38" s="201"/>
      <c r="U38" s="50"/>
      <c r="V38" s="144" t="s">
        <v>121</v>
      </c>
    </row>
    <row r="39" spans="1:22" ht="24.95" customHeight="1">
      <c r="A39" s="49"/>
      <c r="B39" s="209"/>
      <c r="C39" s="57" t="s">
        <v>8</v>
      </c>
      <c r="D39" s="78">
        <v>4</v>
      </c>
      <c r="E39" s="80" t="s">
        <v>121</v>
      </c>
      <c r="F39" s="41">
        <f>G39-Q39-L39-N39</f>
        <v>120</v>
      </c>
      <c r="G39" s="52">
        <f>SUM(H39:S39)</f>
        <v>151</v>
      </c>
      <c r="H39" s="110">
        <v>15</v>
      </c>
      <c r="I39" s="47">
        <v>18</v>
      </c>
      <c r="J39" s="47">
        <v>18</v>
      </c>
      <c r="K39" s="46">
        <v>20</v>
      </c>
      <c r="L39" s="135">
        <v>10</v>
      </c>
      <c r="M39" s="47">
        <v>18</v>
      </c>
      <c r="N39" s="135">
        <v>13</v>
      </c>
      <c r="O39" s="110">
        <v>15</v>
      </c>
      <c r="P39" s="48">
        <v>16</v>
      </c>
      <c r="Q39" s="135">
        <v>8</v>
      </c>
      <c r="R39" s="110"/>
      <c r="S39" s="110"/>
      <c r="T39" s="201"/>
      <c r="U39" s="50"/>
      <c r="V39" s="144" t="s">
        <v>34</v>
      </c>
    </row>
    <row r="40" spans="1:22" ht="24.95" customHeight="1">
      <c r="A40" s="49"/>
      <c r="B40" s="209"/>
      <c r="C40" s="59" t="s">
        <v>9</v>
      </c>
      <c r="D40" s="78">
        <v>5</v>
      </c>
      <c r="E40" s="80" t="s">
        <v>36</v>
      </c>
      <c r="F40" s="41">
        <f>G40-I40-J40-N40</f>
        <v>118</v>
      </c>
      <c r="G40" s="52">
        <f>SUM(H40:S40)</f>
        <v>142</v>
      </c>
      <c r="H40" s="46">
        <v>20</v>
      </c>
      <c r="I40" s="135">
        <v>5</v>
      </c>
      <c r="J40" s="135">
        <v>14</v>
      </c>
      <c r="K40" s="110">
        <v>15</v>
      </c>
      <c r="L40" s="110">
        <v>15</v>
      </c>
      <c r="M40" s="110">
        <v>14</v>
      </c>
      <c r="N40" s="135">
        <v>5</v>
      </c>
      <c r="O40" s="110">
        <v>16</v>
      </c>
      <c r="P40" s="47">
        <v>18</v>
      </c>
      <c r="Q40" s="46">
        <v>20</v>
      </c>
      <c r="R40" s="110"/>
      <c r="S40" s="110"/>
      <c r="T40" s="201"/>
      <c r="U40" s="50"/>
      <c r="V40" s="144" t="s">
        <v>63</v>
      </c>
    </row>
    <row r="41" spans="1:22" ht="24.95" customHeight="1">
      <c r="A41" s="49"/>
      <c r="B41" s="209"/>
      <c r="C41" s="57" t="s">
        <v>8</v>
      </c>
      <c r="D41" s="78">
        <v>6</v>
      </c>
      <c r="E41" s="80" t="s">
        <v>63</v>
      </c>
      <c r="F41" s="41">
        <f>G41-H41-N41-O41</f>
        <v>112</v>
      </c>
      <c r="G41" s="52">
        <f>SUM(H41:S41)</f>
        <v>150</v>
      </c>
      <c r="H41" s="135">
        <v>12</v>
      </c>
      <c r="I41" s="110">
        <v>15</v>
      </c>
      <c r="J41" s="46">
        <v>20</v>
      </c>
      <c r="K41" s="48">
        <v>16</v>
      </c>
      <c r="L41" s="48">
        <v>16</v>
      </c>
      <c r="M41" s="48">
        <v>16</v>
      </c>
      <c r="N41" s="135">
        <v>14</v>
      </c>
      <c r="O41" s="135">
        <v>12</v>
      </c>
      <c r="P41" s="110">
        <v>14</v>
      </c>
      <c r="Q41" s="110">
        <v>15</v>
      </c>
      <c r="R41" s="103"/>
      <c r="S41" s="103"/>
      <c r="T41" s="201"/>
      <c r="U41" s="50"/>
      <c r="V41" s="144" t="s">
        <v>66</v>
      </c>
    </row>
    <row r="42" spans="1:22" ht="24.95" customHeight="1">
      <c r="A42" s="49"/>
      <c r="B42" s="209"/>
      <c r="C42" s="59" t="s">
        <v>9</v>
      </c>
      <c r="D42" s="78">
        <v>7</v>
      </c>
      <c r="E42" s="80" t="s">
        <v>167</v>
      </c>
      <c r="F42" s="41">
        <f>G42</f>
        <v>108</v>
      </c>
      <c r="G42" s="52">
        <f>SUM(H42:S42)</f>
        <v>108</v>
      </c>
      <c r="H42" s="103"/>
      <c r="I42" s="103"/>
      <c r="J42" s="47">
        <v>18</v>
      </c>
      <c r="K42" s="46">
        <v>20</v>
      </c>
      <c r="L42" s="103"/>
      <c r="M42" s="103"/>
      <c r="N42" s="47">
        <v>18</v>
      </c>
      <c r="O42" s="47">
        <v>18</v>
      </c>
      <c r="P42" s="48">
        <v>16</v>
      </c>
      <c r="Q42" s="47">
        <v>18</v>
      </c>
      <c r="R42" s="110"/>
      <c r="S42" s="110"/>
      <c r="T42" s="201"/>
      <c r="U42" s="50"/>
      <c r="V42" s="144" t="s">
        <v>36</v>
      </c>
    </row>
    <row r="43" spans="1:22" ht="24.95" customHeight="1">
      <c r="A43" s="49"/>
      <c r="B43" s="209"/>
      <c r="C43" s="77" t="s">
        <v>6</v>
      </c>
      <c r="D43" s="78">
        <v>8</v>
      </c>
      <c r="E43" s="80" t="s">
        <v>73</v>
      </c>
      <c r="F43" s="41">
        <f>G43-K43-P43-Q43</f>
        <v>99</v>
      </c>
      <c r="G43" s="52">
        <f>SUM(H43:S43)</f>
        <v>128</v>
      </c>
      <c r="H43" s="110">
        <v>14</v>
      </c>
      <c r="I43" s="110">
        <v>14</v>
      </c>
      <c r="J43" s="110">
        <v>13</v>
      </c>
      <c r="K43" s="135">
        <v>8</v>
      </c>
      <c r="L43" s="110">
        <v>12</v>
      </c>
      <c r="M43" s="110">
        <v>12</v>
      </c>
      <c r="N43" s="46">
        <v>20</v>
      </c>
      <c r="O43" s="110">
        <v>14</v>
      </c>
      <c r="P43" s="135">
        <v>11</v>
      </c>
      <c r="Q43" s="135">
        <v>10</v>
      </c>
      <c r="R43" s="110"/>
      <c r="S43" s="110"/>
      <c r="T43" s="201"/>
      <c r="U43" s="50"/>
      <c r="V43" s="144" t="s">
        <v>73</v>
      </c>
    </row>
    <row r="44" spans="1:22" ht="24.95" customHeight="1">
      <c r="A44" s="49"/>
      <c r="B44" s="209"/>
      <c r="C44" s="59" t="s">
        <v>29</v>
      </c>
      <c r="D44" s="78">
        <v>9</v>
      </c>
      <c r="E44" s="80" t="s">
        <v>69</v>
      </c>
      <c r="F44" s="41">
        <f>G44</f>
        <v>98</v>
      </c>
      <c r="G44" s="52">
        <f>SUM(H44:S44)</f>
        <v>98</v>
      </c>
      <c r="H44" s="47">
        <v>18</v>
      </c>
      <c r="I44" s="46">
        <v>20</v>
      </c>
      <c r="J44" s="103"/>
      <c r="K44" s="103"/>
      <c r="L44" s="46">
        <v>20</v>
      </c>
      <c r="M44" s="103"/>
      <c r="N44" s="103"/>
      <c r="O44" s="103"/>
      <c r="P44" s="46">
        <v>20</v>
      </c>
      <c r="Q44" s="46">
        <v>20</v>
      </c>
      <c r="R44" s="110"/>
      <c r="S44" s="110"/>
      <c r="T44" s="201"/>
      <c r="U44" s="50"/>
      <c r="V44" s="144" t="s">
        <v>167</v>
      </c>
    </row>
    <row r="45" spans="1:22" ht="24.95" customHeight="1">
      <c r="A45" s="49"/>
      <c r="B45" s="209"/>
      <c r="C45" s="77" t="s">
        <v>6</v>
      </c>
      <c r="D45" s="78">
        <v>10</v>
      </c>
      <c r="E45" s="81" t="s">
        <v>95</v>
      </c>
      <c r="F45" s="41">
        <f>G45-J45-K45-H45</f>
        <v>97</v>
      </c>
      <c r="G45" s="52">
        <f>SUM(H45:S45)</f>
        <v>131</v>
      </c>
      <c r="H45" s="135">
        <v>12</v>
      </c>
      <c r="I45" s="110">
        <v>15</v>
      </c>
      <c r="J45" s="135">
        <v>11</v>
      </c>
      <c r="K45" s="135">
        <v>11</v>
      </c>
      <c r="L45" s="48">
        <v>16</v>
      </c>
      <c r="M45" s="48">
        <v>16</v>
      </c>
      <c r="N45" s="110">
        <v>14</v>
      </c>
      <c r="O45" s="110">
        <v>12</v>
      </c>
      <c r="P45" s="110">
        <v>12</v>
      </c>
      <c r="Q45" s="110">
        <v>12</v>
      </c>
      <c r="R45" s="110"/>
      <c r="S45" s="110"/>
      <c r="T45" s="201"/>
      <c r="U45" s="50"/>
      <c r="V45" s="144" t="s">
        <v>95</v>
      </c>
    </row>
    <row r="46" spans="1:22" ht="24.95" customHeight="1">
      <c r="A46" s="49"/>
      <c r="B46" s="209"/>
      <c r="C46" s="57" t="s">
        <v>60</v>
      </c>
      <c r="D46" s="110">
        <v>11</v>
      </c>
      <c r="E46" s="81" t="s">
        <v>66</v>
      </c>
      <c r="F46" s="41">
        <f>G46</f>
        <v>94</v>
      </c>
      <c r="G46" s="52">
        <f>SUM(H46:S46)</f>
        <v>94</v>
      </c>
      <c r="H46" s="46">
        <v>20</v>
      </c>
      <c r="I46" s="110">
        <v>13</v>
      </c>
      <c r="J46" s="110">
        <v>14</v>
      </c>
      <c r="K46" s="110">
        <v>15</v>
      </c>
      <c r="L46" s="103"/>
      <c r="M46" s="103"/>
      <c r="N46" s="48">
        <v>16</v>
      </c>
      <c r="O46" s="110">
        <v>16</v>
      </c>
      <c r="P46" s="103"/>
      <c r="Q46" s="103"/>
      <c r="R46" s="110"/>
      <c r="S46" s="110"/>
      <c r="T46" s="201"/>
      <c r="U46" s="50"/>
      <c r="V46" s="144" t="s">
        <v>118</v>
      </c>
    </row>
    <row r="47" spans="1:22" ht="24.95" customHeight="1">
      <c r="A47" s="49"/>
      <c r="B47" s="209"/>
      <c r="C47" s="59" t="s">
        <v>28</v>
      </c>
      <c r="D47" s="110">
        <v>12</v>
      </c>
      <c r="E47" s="80" t="s">
        <v>74</v>
      </c>
      <c r="F47" s="41">
        <f>G47</f>
        <v>85</v>
      </c>
      <c r="G47" s="52">
        <f>SUM(H47:S47)</f>
        <v>85</v>
      </c>
      <c r="H47" s="110">
        <v>14</v>
      </c>
      <c r="I47" s="110">
        <v>14</v>
      </c>
      <c r="J47" s="103"/>
      <c r="K47" s="103"/>
      <c r="L47" s="110">
        <v>15</v>
      </c>
      <c r="M47" s="110">
        <v>14</v>
      </c>
      <c r="N47" s="103"/>
      <c r="O47" s="103"/>
      <c r="P47" s="110">
        <v>15</v>
      </c>
      <c r="Q47" s="110">
        <v>13</v>
      </c>
      <c r="R47" s="110"/>
      <c r="S47" s="110"/>
      <c r="T47" s="201"/>
      <c r="U47" s="50"/>
      <c r="V47" s="144" t="s">
        <v>69</v>
      </c>
    </row>
    <row r="48" spans="1:22" ht="24.95" customHeight="1">
      <c r="A48" s="49"/>
      <c r="B48" s="209"/>
      <c r="C48" s="57" t="s">
        <v>30</v>
      </c>
      <c r="D48" s="110">
        <v>13</v>
      </c>
      <c r="E48" s="81" t="s">
        <v>118</v>
      </c>
      <c r="F48" s="41">
        <f>G48-J48-H48-P48</f>
        <v>80</v>
      </c>
      <c r="G48" s="52">
        <f>SUM(H48:S48)</f>
        <v>98</v>
      </c>
      <c r="H48" s="135">
        <v>7</v>
      </c>
      <c r="I48" s="110">
        <v>12</v>
      </c>
      <c r="J48" s="135">
        <v>4</v>
      </c>
      <c r="K48" s="110">
        <v>12</v>
      </c>
      <c r="L48" s="110">
        <v>14</v>
      </c>
      <c r="M48" s="110">
        <v>13</v>
      </c>
      <c r="N48" s="110">
        <v>9</v>
      </c>
      <c r="O48" s="110">
        <v>9</v>
      </c>
      <c r="P48" s="135">
        <v>7</v>
      </c>
      <c r="Q48" s="110">
        <v>11</v>
      </c>
      <c r="R48" s="110"/>
      <c r="S48" s="110"/>
      <c r="T48" s="201"/>
      <c r="U48" s="50"/>
      <c r="V48" s="144" t="s">
        <v>74</v>
      </c>
    </row>
    <row r="49" spans="1:22" ht="24.95" customHeight="1">
      <c r="A49" s="49"/>
      <c r="B49" s="209"/>
      <c r="C49" s="77" t="s">
        <v>6</v>
      </c>
      <c r="D49" s="110">
        <v>14</v>
      </c>
      <c r="E49" s="81" t="s">
        <v>114</v>
      </c>
      <c r="F49" s="41">
        <f>G49-H49-J49-Q49</f>
        <v>66</v>
      </c>
      <c r="G49" s="52">
        <f>SUM(H49:S49)</f>
        <v>86</v>
      </c>
      <c r="H49" s="135">
        <v>7</v>
      </c>
      <c r="I49" s="110">
        <v>8</v>
      </c>
      <c r="J49" s="135">
        <v>7</v>
      </c>
      <c r="K49" s="110">
        <v>9</v>
      </c>
      <c r="L49" s="110">
        <v>13</v>
      </c>
      <c r="M49" s="110">
        <v>10</v>
      </c>
      <c r="N49" s="110">
        <v>9</v>
      </c>
      <c r="O49" s="110">
        <v>9</v>
      </c>
      <c r="P49" s="110">
        <v>8</v>
      </c>
      <c r="Q49" s="135">
        <v>6</v>
      </c>
      <c r="R49" s="103"/>
      <c r="S49" s="103"/>
      <c r="T49" s="201"/>
      <c r="U49" s="50"/>
      <c r="V49" s="144" t="s">
        <v>114</v>
      </c>
    </row>
    <row r="50" spans="1:22" ht="24.95" customHeight="1">
      <c r="A50" s="49"/>
      <c r="B50" s="209"/>
      <c r="C50" s="59" t="s">
        <v>9</v>
      </c>
      <c r="D50" s="110">
        <v>15</v>
      </c>
      <c r="E50" s="81" t="s">
        <v>195</v>
      </c>
      <c r="F50" s="41">
        <f>G50</f>
        <v>62</v>
      </c>
      <c r="G50" s="52">
        <f>SUM(H50:S50)</f>
        <v>62</v>
      </c>
      <c r="H50" s="103"/>
      <c r="I50" s="103"/>
      <c r="J50" s="103"/>
      <c r="K50" s="103"/>
      <c r="L50" s="103"/>
      <c r="M50" s="103"/>
      <c r="N50" s="46">
        <v>20</v>
      </c>
      <c r="O50" s="110">
        <v>14</v>
      </c>
      <c r="P50" s="110">
        <v>15</v>
      </c>
      <c r="Q50" s="110">
        <v>13</v>
      </c>
      <c r="R50" s="110"/>
      <c r="S50" s="110"/>
      <c r="T50" s="201"/>
      <c r="U50" s="50"/>
      <c r="V50" s="144" t="s">
        <v>71</v>
      </c>
    </row>
    <row r="51" spans="1:22" ht="24.95" customHeight="1">
      <c r="A51" s="14"/>
      <c r="B51" s="209"/>
      <c r="C51" s="57" t="s">
        <v>8</v>
      </c>
      <c r="D51" s="110">
        <v>16</v>
      </c>
      <c r="E51" s="81" t="s">
        <v>71</v>
      </c>
      <c r="F51" s="41">
        <f>G51</f>
        <v>58</v>
      </c>
      <c r="G51" s="52">
        <f>SUM(H51:S51)</f>
        <v>58</v>
      </c>
      <c r="H51" s="110">
        <v>9</v>
      </c>
      <c r="I51" s="110">
        <v>9</v>
      </c>
      <c r="J51" s="110">
        <v>12</v>
      </c>
      <c r="K51" s="110">
        <v>12</v>
      </c>
      <c r="L51" s="103"/>
      <c r="M51" s="103"/>
      <c r="N51" s="103"/>
      <c r="O51" s="103"/>
      <c r="P51" s="110">
        <v>9</v>
      </c>
      <c r="Q51" s="110">
        <v>7</v>
      </c>
      <c r="R51" s="110"/>
      <c r="S51" s="110"/>
      <c r="T51" s="201"/>
      <c r="U51" s="50"/>
      <c r="V51" s="144" t="s">
        <v>113</v>
      </c>
    </row>
    <row r="52" spans="1:22" ht="24.95" customHeight="1">
      <c r="A52" s="14"/>
      <c r="B52" s="209"/>
      <c r="C52" s="59" t="s">
        <v>28</v>
      </c>
      <c r="D52" s="110">
        <v>17</v>
      </c>
      <c r="E52" s="81" t="s">
        <v>159</v>
      </c>
      <c r="F52" s="41">
        <f>G52</f>
        <v>45</v>
      </c>
      <c r="G52" s="52">
        <f>SUM(H52:S52)</f>
        <v>45</v>
      </c>
      <c r="H52" s="103"/>
      <c r="I52" s="103"/>
      <c r="J52" s="110">
        <v>12</v>
      </c>
      <c r="K52" s="110">
        <v>5</v>
      </c>
      <c r="L52" s="103"/>
      <c r="M52" s="103"/>
      <c r="N52" s="110">
        <v>7</v>
      </c>
      <c r="O52" s="110">
        <v>5</v>
      </c>
      <c r="P52" s="110">
        <v>9</v>
      </c>
      <c r="Q52" s="110">
        <v>7</v>
      </c>
      <c r="R52" s="110"/>
      <c r="S52" s="110"/>
      <c r="T52" s="201"/>
      <c r="U52" s="50"/>
      <c r="V52" s="144" t="s">
        <v>195</v>
      </c>
    </row>
    <row r="53" spans="1:22" ht="24.95" customHeight="1">
      <c r="A53" s="14"/>
      <c r="B53" s="209"/>
      <c r="C53" s="57" t="s">
        <v>30</v>
      </c>
      <c r="D53" s="110">
        <v>18</v>
      </c>
      <c r="E53" s="81" t="s">
        <v>113</v>
      </c>
      <c r="F53" s="41">
        <f>G53</f>
        <v>37</v>
      </c>
      <c r="G53" s="52">
        <f>SUM(H53:S53)</f>
        <v>37</v>
      </c>
      <c r="H53" s="110">
        <v>9</v>
      </c>
      <c r="I53" s="110">
        <v>9</v>
      </c>
      <c r="J53" s="110">
        <v>9</v>
      </c>
      <c r="K53" s="110">
        <v>10</v>
      </c>
      <c r="L53" s="103"/>
      <c r="M53" s="103"/>
      <c r="N53" s="103"/>
      <c r="O53" s="103"/>
      <c r="P53" s="103"/>
      <c r="Q53" s="103"/>
      <c r="R53" s="110"/>
      <c r="S53" s="110"/>
      <c r="T53" s="201"/>
      <c r="U53" s="50"/>
      <c r="V53" s="144" t="s">
        <v>159</v>
      </c>
    </row>
    <row r="54" spans="1:22" ht="24.95" customHeight="1">
      <c r="A54" s="14"/>
      <c r="B54" s="209"/>
      <c r="C54" s="77" t="s">
        <v>6</v>
      </c>
      <c r="D54" s="110">
        <v>19</v>
      </c>
      <c r="E54" s="81" t="s">
        <v>158</v>
      </c>
      <c r="F54" s="41">
        <f>G54</f>
        <v>34</v>
      </c>
      <c r="G54" s="52">
        <f>SUM(H54:S54)</f>
        <v>34</v>
      </c>
      <c r="H54" s="103"/>
      <c r="I54" s="103"/>
      <c r="J54" s="110">
        <v>8</v>
      </c>
      <c r="K54" s="110">
        <v>5</v>
      </c>
      <c r="L54" s="103"/>
      <c r="M54" s="103"/>
      <c r="N54" s="110">
        <v>7</v>
      </c>
      <c r="O54" s="110">
        <v>7</v>
      </c>
      <c r="P54" s="110">
        <v>4</v>
      </c>
      <c r="Q54" s="110">
        <v>3</v>
      </c>
      <c r="R54" s="110"/>
      <c r="S54" s="110"/>
      <c r="T54" s="201"/>
      <c r="U54" s="50"/>
      <c r="V54" s="144" t="s">
        <v>158</v>
      </c>
    </row>
    <row r="55" spans="1:22" ht="24.95" customHeight="1">
      <c r="A55" s="14"/>
      <c r="B55" s="209"/>
      <c r="C55" s="77" t="s">
        <v>6</v>
      </c>
      <c r="D55" s="110">
        <v>20</v>
      </c>
      <c r="E55" s="81" t="s">
        <v>160</v>
      </c>
      <c r="F55" s="41">
        <f>G55</f>
        <v>23</v>
      </c>
      <c r="G55" s="52">
        <f>SUM(H55:S55)</f>
        <v>23</v>
      </c>
      <c r="H55" s="103"/>
      <c r="I55" s="103"/>
      <c r="J55" s="110">
        <v>13</v>
      </c>
      <c r="K55" s="110">
        <v>10</v>
      </c>
      <c r="L55" s="103"/>
      <c r="M55" s="103"/>
      <c r="N55" s="103"/>
      <c r="O55" s="103"/>
      <c r="P55" s="103"/>
      <c r="Q55" s="103"/>
      <c r="R55" s="110"/>
      <c r="S55" s="110"/>
      <c r="T55" s="201"/>
      <c r="U55" s="50"/>
      <c r="V55" s="144" t="s">
        <v>160</v>
      </c>
    </row>
    <row r="56" spans="1:22" ht="24.95" customHeight="1">
      <c r="A56" s="14"/>
      <c r="B56" s="209"/>
      <c r="C56" s="60" t="s">
        <v>10</v>
      </c>
      <c r="D56" s="110">
        <v>21</v>
      </c>
      <c r="E56" s="81" t="s">
        <v>216</v>
      </c>
      <c r="F56" s="41">
        <f>G56</f>
        <v>18</v>
      </c>
      <c r="G56" s="52">
        <f>SUM(H56:S56)</f>
        <v>18</v>
      </c>
      <c r="H56" s="103"/>
      <c r="I56" s="154"/>
      <c r="J56" s="154"/>
      <c r="K56" s="154"/>
      <c r="L56" s="154"/>
      <c r="M56" s="154"/>
      <c r="N56" s="103"/>
      <c r="O56" s="103"/>
      <c r="P56" s="110">
        <v>7</v>
      </c>
      <c r="Q56" s="110">
        <v>11</v>
      </c>
      <c r="R56" s="110"/>
      <c r="S56" s="110"/>
      <c r="T56" s="149"/>
      <c r="U56" s="50"/>
      <c r="V56" s="144" t="s">
        <v>196</v>
      </c>
    </row>
    <row r="57" spans="1:22" ht="24.95" customHeight="1">
      <c r="A57" s="14"/>
      <c r="B57" s="209"/>
      <c r="C57" s="57" t="s">
        <v>8</v>
      </c>
      <c r="D57" s="110">
        <v>22</v>
      </c>
      <c r="E57" s="81" t="s">
        <v>196</v>
      </c>
      <c r="F57" s="41">
        <f>G57</f>
        <v>6</v>
      </c>
      <c r="G57" s="52">
        <f>SUM(H57:S57)</f>
        <v>6</v>
      </c>
      <c r="H57" s="103"/>
      <c r="I57" s="154"/>
      <c r="J57" s="154"/>
      <c r="K57" s="154"/>
      <c r="L57" s="154"/>
      <c r="M57" s="154"/>
      <c r="N57" s="155">
        <v>6</v>
      </c>
      <c r="O57" s="154"/>
      <c r="P57" s="154"/>
      <c r="Q57" s="154"/>
      <c r="R57" s="110"/>
      <c r="S57" s="110"/>
      <c r="T57" s="150"/>
      <c r="U57" s="50"/>
    </row>
    <row r="58" spans="1:22" ht="24.95" customHeight="1">
      <c r="A58" s="14"/>
      <c r="B58" s="209"/>
      <c r="C58" s="60" t="s">
        <v>10</v>
      </c>
      <c r="D58" s="110">
        <v>23</v>
      </c>
      <c r="E58" s="81"/>
      <c r="F58" s="41"/>
      <c r="G58" s="52"/>
      <c r="H58" s="103"/>
      <c r="I58" s="154"/>
      <c r="J58" s="154"/>
      <c r="K58" s="154"/>
      <c r="L58" s="154"/>
      <c r="M58" s="154"/>
      <c r="N58" s="154"/>
      <c r="O58" s="154"/>
      <c r="P58" s="154"/>
      <c r="Q58" s="154"/>
      <c r="R58" s="110"/>
      <c r="S58" s="110"/>
      <c r="T58" s="181"/>
      <c r="U58" s="50"/>
    </row>
    <row r="59" spans="1:22" ht="24.95" customHeight="1">
      <c r="A59" s="14"/>
      <c r="B59" s="209"/>
      <c r="C59" s="13"/>
      <c r="D59" s="13"/>
      <c r="E59" s="13"/>
      <c r="F59" s="77" t="s">
        <v>6</v>
      </c>
      <c r="G59" s="72" t="s">
        <v>28</v>
      </c>
      <c r="H59" s="72" t="s">
        <v>9</v>
      </c>
      <c r="I59" s="59" t="s">
        <v>29</v>
      </c>
      <c r="J59" s="59" t="s">
        <v>40</v>
      </c>
      <c r="K59" s="59" t="s">
        <v>56</v>
      </c>
      <c r="L59" s="57" t="s">
        <v>60</v>
      </c>
      <c r="M59" s="57" t="s">
        <v>39</v>
      </c>
      <c r="N59" s="57" t="s">
        <v>31</v>
      </c>
      <c r="O59" s="57" t="s">
        <v>30</v>
      </c>
      <c r="P59" s="57" t="s">
        <v>8</v>
      </c>
      <c r="Q59" s="60" t="s">
        <v>10</v>
      </c>
      <c r="R59" s="58"/>
      <c r="S59" s="13"/>
      <c r="T59" s="14"/>
      <c r="U59" s="50"/>
    </row>
    <row r="60" spans="1:22" ht="24.9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50"/>
    </row>
    <row r="61" spans="1:22" customFormat="1" ht="23.25">
      <c r="A61" s="14"/>
      <c r="B61" s="218" t="s">
        <v>214</v>
      </c>
      <c r="C61" s="215"/>
      <c r="D61" s="215"/>
      <c r="E61" s="215"/>
      <c r="F61" s="215"/>
      <c r="G61" s="216"/>
      <c r="H61" s="202" t="s">
        <v>215</v>
      </c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185" t="s">
        <v>47</v>
      </c>
      <c r="U61" s="14"/>
    </row>
    <row r="62" spans="1:22" customFormat="1" ht="12.75" customHeight="1">
      <c r="A62" s="14"/>
      <c r="B62" s="218"/>
      <c r="C62" s="186" t="s">
        <v>1</v>
      </c>
      <c r="D62" s="186"/>
      <c r="E62" s="187" t="s">
        <v>5</v>
      </c>
      <c r="F62" s="188" t="s">
        <v>206</v>
      </c>
      <c r="G62" s="189" t="s">
        <v>7</v>
      </c>
      <c r="H62" s="6">
        <v>1</v>
      </c>
      <c r="I62" s="6">
        <v>2</v>
      </c>
      <c r="J62" s="12">
        <v>3</v>
      </c>
      <c r="K62" s="6">
        <v>4</v>
      </c>
      <c r="L62" s="6">
        <v>5</v>
      </c>
      <c r="M62" s="24">
        <v>6</v>
      </c>
      <c r="N62" s="6">
        <v>7</v>
      </c>
      <c r="O62" s="6">
        <v>8</v>
      </c>
      <c r="P62" s="24">
        <v>9</v>
      </c>
      <c r="Q62" s="6">
        <v>10</v>
      </c>
      <c r="R62" s="36">
        <v>11</v>
      </c>
      <c r="S62" s="24">
        <v>12</v>
      </c>
      <c r="T62" s="185"/>
      <c r="U62" s="14"/>
    </row>
    <row r="63" spans="1:22" customFormat="1" ht="21" customHeight="1">
      <c r="A63" s="14"/>
      <c r="B63" s="218"/>
      <c r="C63" s="186"/>
      <c r="D63" s="186"/>
      <c r="E63" s="187"/>
      <c r="F63" s="188"/>
      <c r="G63" s="189"/>
      <c r="H63" s="190">
        <v>44842</v>
      </c>
      <c r="I63" s="190"/>
      <c r="J63" s="190">
        <v>44870</v>
      </c>
      <c r="K63" s="190"/>
      <c r="L63" s="190">
        <v>44905</v>
      </c>
      <c r="M63" s="190"/>
      <c r="N63" s="190">
        <v>44940</v>
      </c>
      <c r="O63" s="190"/>
      <c r="P63" s="190"/>
      <c r="Q63" s="190"/>
      <c r="R63" s="190"/>
      <c r="S63" s="190"/>
      <c r="T63" s="185"/>
      <c r="U63" s="14"/>
    </row>
    <row r="64" spans="1:22" customFormat="1" ht="18.75">
      <c r="A64" s="14"/>
      <c r="B64" s="218"/>
      <c r="C64" s="72" t="s">
        <v>9</v>
      </c>
      <c r="D64" s="110">
        <v>1</v>
      </c>
      <c r="E64" s="1" t="s">
        <v>73</v>
      </c>
      <c r="F64" s="41">
        <f>G64-I64-K64-L64</f>
        <v>120</v>
      </c>
      <c r="G64" s="52">
        <f t="shared" ref="G64:G71" si="2">SUM(H64:S64)</f>
        <v>169</v>
      </c>
      <c r="H64" s="46">
        <v>20</v>
      </c>
      <c r="I64" s="134">
        <v>16</v>
      </c>
      <c r="J64" s="46">
        <v>20</v>
      </c>
      <c r="K64" s="135">
        <v>15</v>
      </c>
      <c r="L64" s="174">
        <v>18</v>
      </c>
      <c r="M64" s="46">
        <v>20</v>
      </c>
      <c r="N64" s="46">
        <v>20</v>
      </c>
      <c r="O64" s="46">
        <v>20</v>
      </c>
      <c r="P64" s="46">
        <v>20</v>
      </c>
      <c r="Q64" s="110"/>
      <c r="R64" s="110"/>
      <c r="S64" s="110"/>
      <c r="T64" s="185"/>
      <c r="U64" s="14"/>
    </row>
    <row r="65" spans="1:21" customFormat="1" ht="18.75">
      <c r="A65" s="14"/>
      <c r="B65" s="218"/>
      <c r="C65" s="72" t="s">
        <v>9</v>
      </c>
      <c r="D65" s="110">
        <v>2</v>
      </c>
      <c r="E65" s="1" t="s">
        <v>114</v>
      </c>
      <c r="F65" s="41">
        <f>G65-H65-J65-K65</f>
        <v>107</v>
      </c>
      <c r="G65" s="52">
        <f t="shared" si="2"/>
        <v>153</v>
      </c>
      <c r="H65" s="134">
        <v>16</v>
      </c>
      <c r="I65" s="47">
        <v>18</v>
      </c>
      <c r="J65" s="135">
        <v>14</v>
      </c>
      <c r="K65" s="134">
        <v>16</v>
      </c>
      <c r="L65" s="46">
        <v>20</v>
      </c>
      <c r="M65" s="47">
        <v>18</v>
      </c>
      <c r="N65" s="47">
        <v>18</v>
      </c>
      <c r="O65" s="47">
        <v>18</v>
      </c>
      <c r="P65" s="110">
        <v>15</v>
      </c>
      <c r="Q65" s="110"/>
      <c r="R65" s="110"/>
      <c r="S65" s="110"/>
      <c r="T65" s="185"/>
      <c r="U65" s="14"/>
    </row>
    <row r="66" spans="1:21" customFormat="1" ht="18.75">
      <c r="A66" s="14"/>
      <c r="B66" s="218"/>
      <c r="C66" s="57" t="s">
        <v>30</v>
      </c>
      <c r="D66" s="110">
        <v>3</v>
      </c>
      <c r="E66" s="1" t="s">
        <v>71</v>
      </c>
      <c r="F66" s="41">
        <f t="shared" ref="F66:F71" si="3">G66</f>
        <v>94</v>
      </c>
      <c r="G66" s="52">
        <f t="shared" si="2"/>
        <v>94</v>
      </c>
      <c r="H66" s="47">
        <v>18</v>
      </c>
      <c r="I66" s="46">
        <v>20</v>
      </c>
      <c r="J66" s="47">
        <v>18</v>
      </c>
      <c r="K66" s="46">
        <v>20</v>
      </c>
      <c r="L66" s="98"/>
      <c r="M66" s="98"/>
      <c r="N66" s="98"/>
      <c r="O66" s="98"/>
      <c r="P66" s="47">
        <v>18</v>
      </c>
      <c r="Q66" s="110"/>
      <c r="R66" s="110"/>
      <c r="S66" s="110"/>
      <c r="T66" s="185"/>
      <c r="U66" s="14"/>
    </row>
    <row r="67" spans="1:21" customFormat="1" ht="18.75">
      <c r="A67" s="14"/>
      <c r="B67" s="218"/>
      <c r="C67" s="57" t="s">
        <v>30</v>
      </c>
      <c r="D67" s="110">
        <v>4</v>
      </c>
      <c r="E67" s="1" t="s">
        <v>113</v>
      </c>
      <c r="F67" s="41">
        <f t="shared" si="3"/>
        <v>72</v>
      </c>
      <c r="G67" s="52">
        <f t="shared" si="2"/>
        <v>72</v>
      </c>
      <c r="H67" s="47">
        <v>18</v>
      </c>
      <c r="I67" s="46">
        <v>20</v>
      </c>
      <c r="J67" s="48">
        <v>16</v>
      </c>
      <c r="K67" s="47">
        <v>18</v>
      </c>
      <c r="L67" s="98"/>
      <c r="M67" s="98"/>
      <c r="N67" s="98"/>
      <c r="O67" s="98"/>
      <c r="P67" s="98"/>
      <c r="Q67" s="98"/>
      <c r="R67" s="110"/>
      <c r="S67" s="110"/>
      <c r="T67" s="185"/>
      <c r="U67" s="14"/>
    </row>
    <row r="68" spans="1:21" customFormat="1" ht="18.75">
      <c r="A68" s="14"/>
      <c r="B68" s="218"/>
      <c r="C68" s="77" t="s">
        <v>6</v>
      </c>
      <c r="D68" s="110">
        <v>5</v>
      </c>
      <c r="E68" s="1" t="s">
        <v>159</v>
      </c>
      <c r="F68" s="41">
        <f t="shared" si="3"/>
        <v>79</v>
      </c>
      <c r="G68" s="52">
        <f t="shared" si="2"/>
        <v>79</v>
      </c>
      <c r="H68" s="98"/>
      <c r="I68" s="98"/>
      <c r="J68" s="47">
        <v>18</v>
      </c>
      <c r="K68" s="171">
        <v>14</v>
      </c>
      <c r="L68" s="103"/>
      <c r="M68" s="103"/>
      <c r="N68" s="48">
        <v>16</v>
      </c>
      <c r="O68" s="110">
        <v>15</v>
      </c>
      <c r="P68" s="48">
        <v>16</v>
      </c>
      <c r="Q68" s="110"/>
      <c r="R68" s="110"/>
      <c r="S68" s="110"/>
      <c r="T68" s="185"/>
      <c r="U68" s="14"/>
    </row>
    <row r="69" spans="1:21" customFormat="1" ht="18.75">
      <c r="A69" s="14"/>
      <c r="B69" s="218"/>
      <c r="C69" s="77" t="s">
        <v>6</v>
      </c>
      <c r="D69" s="110">
        <v>6</v>
      </c>
      <c r="E69" s="1" t="s">
        <v>158</v>
      </c>
      <c r="F69" s="41">
        <f t="shared" si="3"/>
        <v>74</v>
      </c>
      <c r="G69" s="52">
        <f t="shared" si="2"/>
        <v>74</v>
      </c>
      <c r="H69" s="98"/>
      <c r="I69" s="98"/>
      <c r="J69" s="110">
        <v>15</v>
      </c>
      <c r="K69" s="171">
        <v>14</v>
      </c>
      <c r="L69" s="103"/>
      <c r="M69" s="103"/>
      <c r="N69" s="48">
        <v>16</v>
      </c>
      <c r="O69" s="48">
        <v>16</v>
      </c>
      <c r="P69" s="171">
        <v>13</v>
      </c>
      <c r="Q69" s="110"/>
      <c r="R69" s="110"/>
      <c r="S69" s="110"/>
      <c r="T69" s="185"/>
      <c r="U69" s="14"/>
    </row>
    <row r="70" spans="1:21" customFormat="1" ht="18.75">
      <c r="A70" s="14"/>
      <c r="B70" s="218"/>
      <c r="C70" s="77" t="s">
        <v>6</v>
      </c>
      <c r="D70" s="110">
        <v>7</v>
      </c>
      <c r="E70" s="1" t="s">
        <v>160</v>
      </c>
      <c r="F70" s="41">
        <f t="shared" si="3"/>
        <v>38</v>
      </c>
      <c r="G70" s="52">
        <f t="shared" si="2"/>
        <v>38</v>
      </c>
      <c r="H70" s="98"/>
      <c r="I70" s="98"/>
      <c r="J70" s="46">
        <v>20</v>
      </c>
      <c r="K70" s="47">
        <v>18</v>
      </c>
      <c r="L70" s="98"/>
      <c r="M70" s="98"/>
      <c r="N70" s="98"/>
      <c r="O70" s="98"/>
      <c r="P70" s="98"/>
      <c r="Q70" s="98"/>
      <c r="R70" s="110"/>
      <c r="S70" s="110"/>
      <c r="T70" s="185"/>
      <c r="U70" s="14"/>
    </row>
    <row r="71" spans="1:21" customFormat="1" ht="18.75">
      <c r="A71" s="14"/>
      <c r="B71" s="218"/>
      <c r="C71" s="60" t="s">
        <v>10</v>
      </c>
      <c r="D71" s="110">
        <v>8</v>
      </c>
      <c r="E71" s="1" t="s">
        <v>196</v>
      </c>
      <c r="F71" s="41">
        <f t="shared" si="3"/>
        <v>15</v>
      </c>
      <c r="G71" s="52">
        <f t="shared" si="2"/>
        <v>15</v>
      </c>
      <c r="H71" s="98"/>
      <c r="I71" s="98"/>
      <c r="J71" s="98"/>
      <c r="K71" s="98"/>
      <c r="L71" s="98"/>
      <c r="M71" s="98"/>
      <c r="N71" s="110">
        <v>15</v>
      </c>
      <c r="O71" s="98"/>
      <c r="P71" s="98"/>
      <c r="Q71" s="98"/>
      <c r="R71" s="110"/>
      <c r="S71" s="110"/>
      <c r="T71" s="185"/>
      <c r="U71" s="14"/>
    </row>
    <row r="72" spans="1:21" customFormat="1" ht="18.75">
      <c r="A72" s="14"/>
      <c r="B72" s="218"/>
      <c r="C72" s="60" t="s">
        <v>10</v>
      </c>
      <c r="D72" s="110">
        <v>9</v>
      </c>
      <c r="E72" s="172" t="s">
        <v>216</v>
      </c>
      <c r="F72" s="41">
        <f t="shared" ref="F72" si="4">G72</f>
        <v>14</v>
      </c>
      <c r="G72" s="52">
        <f t="shared" ref="G72" si="5">SUM(H72:S72)</f>
        <v>14</v>
      </c>
      <c r="H72" s="98"/>
      <c r="I72" s="98"/>
      <c r="J72" s="98"/>
      <c r="K72" s="98"/>
      <c r="L72" s="98"/>
      <c r="M72" s="98"/>
      <c r="N72" s="98"/>
      <c r="O72" s="98"/>
      <c r="P72" s="171">
        <v>14</v>
      </c>
      <c r="Q72" s="110"/>
      <c r="R72" s="110"/>
      <c r="S72" s="110"/>
      <c r="T72" s="185"/>
      <c r="U72" s="14"/>
    </row>
    <row r="73" spans="1:21" customFormat="1" ht="18.75">
      <c r="A73" s="14"/>
      <c r="B73" s="218"/>
      <c r="C73" s="60" t="s">
        <v>10</v>
      </c>
      <c r="D73" s="110">
        <v>10</v>
      </c>
      <c r="E73" s="173"/>
      <c r="F73" s="41">
        <f>G73</f>
        <v>0</v>
      </c>
      <c r="G73" s="52">
        <f>SUM(H73:S73)</f>
        <v>0</v>
      </c>
      <c r="H73" s="173"/>
      <c r="I73" s="173"/>
      <c r="J73" s="173"/>
      <c r="K73" s="173"/>
      <c r="L73" s="173"/>
      <c r="M73" s="173"/>
      <c r="N73" s="110"/>
      <c r="O73" s="110"/>
      <c r="P73" s="110"/>
      <c r="Q73" s="110"/>
      <c r="R73" s="110"/>
      <c r="S73" s="110"/>
      <c r="T73" s="185"/>
      <c r="U73" s="14"/>
    </row>
    <row r="74" spans="1:21" customFormat="1" ht="18.75">
      <c r="A74" s="14"/>
      <c r="B74" s="218"/>
      <c r="C74" s="13"/>
      <c r="D74" s="13"/>
      <c r="E74" s="13"/>
      <c r="F74" s="77" t="s">
        <v>6</v>
      </c>
      <c r="G74" s="72" t="s">
        <v>28</v>
      </c>
      <c r="H74" s="72" t="s">
        <v>9</v>
      </c>
      <c r="I74" s="59" t="s">
        <v>29</v>
      </c>
      <c r="J74" s="59" t="s">
        <v>40</v>
      </c>
      <c r="K74" s="59" t="s">
        <v>56</v>
      </c>
      <c r="L74" s="57" t="s">
        <v>60</v>
      </c>
      <c r="M74" s="57" t="s">
        <v>39</v>
      </c>
      <c r="N74" s="57" t="s">
        <v>31</v>
      </c>
      <c r="O74" s="57" t="s">
        <v>30</v>
      </c>
      <c r="P74" s="57" t="s">
        <v>8</v>
      </c>
      <c r="Q74" s="60" t="s">
        <v>10</v>
      </c>
      <c r="R74" s="58"/>
      <c r="S74" s="13"/>
      <c r="T74" s="14"/>
      <c r="U74" s="14"/>
    </row>
    <row r="75" spans="1:21" customFormat="1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23.25" customHeight="1">
      <c r="A76" s="14"/>
      <c r="B76" s="14"/>
      <c r="C76" s="14"/>
      <c r="D76" s="219" t="s">
        <v>46</v>
      </c>
      <c r="E76" s="53" t="s">
        <v>14</v>
      </c>
      <c r="F76" s="54" t="s">
        <v>19</v>
      </c>
      <c r="G76" s="54" t="s">
        <v>20</v>
      </c>
      <c r="H76" s="54" t="s">
        <v>25</v>
      </c>
      <c r="I76" s="54" t="s">
        <v>24</v>
      </c>
      <c r="J76" s="54" t="s">
        <v>23</v>
      </c>
      <c r="K76" s="54" t="s">
        <v>33</v>
      </c>
      <c r="L76" s="54" t="s">
        <v>32</v>
      </c>
      <c r="M76" s="54" t="s">
        <v>41</v>
      </c>
      <c r="N76" s="54" t="s">
        <v>52</v>
      </c>
      <c r="O76" s="54" t="s">
        <v>53</v>
      </c>
      <c r="P76" s="54" t="s">
        <v>58</v>
      </c>
      <c r="Q76" s="54" t="s">
        <v>59</v>
      </c>
      <c r="R76" s="14"/>
      <c r="S76" s="14"/>
      <c r="T76" s="16"/>
      <c r="U76" s="50"/>
    </row>
    <row r="77" spans="1:21" ht="15.75" customHeight="1">
      <c r="A77" s="14"/>
      <c r="B77" s="14"/>
      <c r="C77" s="14"/>
      <c r="D77" s="219"/>
      <c r="E77" s="1" t="s">
        <v>72</v>
      </c>
      <c r="F77" s="92">
        <v>5</v>
      </c>
      <c r="G77" s="94">
        <v>8</v>
      </c>
      <c r="H77" s="94">
        <v>16</v>
      </c>
      <c r="I77" s="94">
        <v>26</v>
      </c>
      <c r="J77" s="31" t="s">
        <v>189</v>
      </c>
      <c r="K77" s="94">
        <v>1</v>
      </c>
      <c r="L77" s="178" t="s">
        <v>151</v>
      </c>
      <c r="M77" s="94">
        <v>13</v>
      </c>
      <c r="N77" s="94">
        <v>12</v>
      </c>
      <c r="O77" s="94">
        <v>35</v>
      </c>
      <c r="P77" s="94"/>
      <c r="Q77" s="94"/>
      <c r="R77" s="14"/>
      <c r="S77" s="14"/>
      <c r="T77" s="16"/>
      <c r="U77" s="50"/>
    </row>
    <row r="78" spans="1:21" ht="15.75" customHeight="1">
      <c r="A78" s="14"/>
      <c r="B78" s="14"/>
      <c r="C78" s="14"/>
      <c r="D78" s="219"/>
      <c r="E78" s="1" t="s">
        <v>128</v>
      </c>
      <c r="F78" s="92">
        <v>10</v>
      </c>
      <c r="G78" s="92">
        <v>24</v>
      </c>
      <c r="H78" s="103"/>
      <c r="I78" s="103"/>
      <c r="J78" s="91">
        <v>36</v>
      </c>
      <c r="K78" s="91">
        <v>11</v>
      </c>
      <c r="L78" s="94">
        <v>26</v>
      </c>
      <c r="M78" s="94">
        <v>21</v>
      </c>
      <c r="N78" s="92">
        <v>35</v>
      </c>
      <c r="O78" s="92">
        <v>1</v>
      </c>
      <c r="P78" s="94"/>
      <c r="Q78" s="94"/>
      <c r="R78" s="14"/>
      <c r="S78" s="14"/>
      <c r="T78" s="16"/>
      <c r="U78" s="50"/>
    </row>
    <row r="79" spans="1:21" ht="15.95" customHeight="1">
      <c r="A79" s="14"/>
      <c r="B79" s="14"/>
      <c r="C79" s="14"/>
      <c r="D79" s="219"/>
      <c r="E79" s="1" t="s">
        <v>161</v>
      </c>
      <c r="F79" s="133"/>
      <c r="G79" s="133"/>
      <c r="H79" s="91">
        <v>19</v>
      </c>
      <c r="I79" s="93">
        <v>4</v>
      </c>
      <c r="J79" s="103"/>
      <c r="K79" s="103"/>
      <c r="L79" s="103"/>
      <c r="M79" s="103"/>
      <c r="N79" s="103"/>
      <c r="O79" s="103"/>
      <c r="P79" s="94"/>
      <c r="Q79" s="94"/>
      <c r="R79" s="14"/>
      <c r="S79" s="14"/>
      <c r="T79" s="14"/>
      <c r="U79" s="50"/>
    </row>
    <row r="80" spans="1:21" ht="15.95" customHeight="1">
      <c r="A80" s="14"/>
      <c r="B80" s="14"/>
      <c r="C80" s="14"/>
      <c r="D80" s="219"/>
      <c r="E80" s="1" t="s">
        <v>197</v>
      </c>
      <c r="F80" s="103"/>
      <c r="G80" s="103"/>
      <c r="H80" s="91" t="s">
        <v>168</v>
      </c>
      <c r="I80" s="94">
        <v>19</v>
      </c>
      <c r="J80" s="103"/>
      <c r="K80" s="103"/>
      <c r="L80" s="94">
        <v>35</v>
      </c>
      <c r="M80" s="94">
        <v>14</v>
      </c>
      <c r="N80" s="94">
        <v>1</v>
      </c>
      <c r="O80" s="93">
        <v>17</v>
      </c>
      <c r="P80" s="94"/>
      <c r="Q80" s="95"/>
      <c r="R80" s="14"/>
      <c r="S80" s="14"/>
      <c r="T80" s="14"/>
      <c r="U80" s="50"/>
    </row>
    <row r="81" spans="1:21" ht="15.95" customHeight="1">
      <c r="A81" s="14"/>
      <c r="B81" s="14"/>
      <c r="C81" s="14"/>
      <c r="D81" s="219"/>
      <c r="E81" s="1" t="s">
        <v>173</v>
      </c>
      <c r="F81" s="103"/>
      <c r="G81" s="103"/>
      <c r="H81" s="91">
        <v>4</v>
      </c>
      <c r="I81" s="92">
        <v>21</v>
      </c>
      <c r="J81" s="103"/>
      <c r="K81" s="103"/>
      <c r="L81" s="94">
        <v>13</v>
      </c>
      <c r="M81" s="94">
        <v>16</v>
      </c>
      <c r="N81" s="93">
        <v>14</v>
      </c>
      <c r="O81" s="93">
        <v>11</v>
      </c>
      <c r="P81" s="93"/>
      <c r="Q81" s="94"/>
      <c r="R81" s="14"/>
      <c r="S81" s="14"/>
      <c r="T81" s="14"/>
      <c r="U81" s="50"/>
    </row>
    <row r="82" spans="1:21" ht="15.95" customHeight="1">
      <c r="A82" s="14"/>
      <c r="B82" s="14"/>
      <c r="C82" s="14"/>
      <c r="D82" s="219"/>
      <c r="E82" s="1" t="s">
        <v>154</v>
      </c>
      <c r="F82" s="133"/>
      <c r="G82" s="133"/>
      <c r="H82" s="31">
        <v>18</v>
      </c>
      <c r="I82" s="94">
        <v>16</v>
      </c>
      <c r="J82" s="103"/>
      <c r="K82" s="103"/>
      <c r="L82" s="93">
        <v>12</v>
      </c>
      <c r="M82" s="93">
        <v>19</v>
      </c>
      <c r="N82" s="94">
        <v>7</v>
      </c>
      <c r="O82" s="94">
        <v>26</v>
      </c>
      <c r="P82" s="93"/>
      <c r="Q82" s="95"/>
      <c r="R82" s="14"/>
      <c r="S82" s="14"/>
      <c r="T82" s="14"/>
      <c r="U82" s="50"/>
    </row>
    <row r="83" spans="1:21" ht="15.75">
      <c r="A83" s="14"/>
      <c r="B83" s="14"/>
      <c r="C83" s="14"/>
      <c r="D83" s="219"/>
      <c r="E83" s="1" t="s">
        <v>130</v>
      </c>
      <c r="F83" s="136">
        <v>24</v>
      </c>
      <c r="G83" s="94">
        <v>3</v>
      </c>
      <c r="H83" s="92">
        <v>20</v>
      </c>
      <c r="I83" s="94">
        <v>35</v>
      </c>
      <c r="J83" s="94">
        <v>16</v>
      </c>
      <c r="K83" s="94">
        <v>12</v>
      </c>
      <c r="L83" s="94">
        <v>14</v>
      </c>
      <c r="M83" s="136" t="s">
        <v>151</v>
      </c>
      <c r="N83" s="138">
        <v>15</v>
      </c>
      <c r="O83" s="178">
        <v>19</v>
      </c>
      <c r="P83" s="93"/>
      <c r="Q83" s="93"/>
      <c r="R83" s="14"/>
      <c r="S83" s="14"/>
      <c r="T83" s="14"/>
      <c r="U83" s="50"/>
    </row>
    <row r="84" spans="1:21" ht="15.75">
      <c r="A84" s="14"/>
      <c r="B84" s="14"/>
      <c r="C84" s="14"/>
      <c r="D84" s="219"/>
      <c r="E84" s="1" t="s">
        <v>68</v>
      </c>
      <c r="F84" s="176">
        <v>15</v>
      </c>
      <c r="G84" s="94">
        <v>1</v>
      </c>
      <c r="H84" s="178">
        <v>14</v>
      </c>
      <c r="I84" s="177">
        <v>18</v>
      </c>
      <c r="J84" s="94">
        <v>20</v>
      </c>
      <c r="K84" s="94">
        <v>5</v>
      </c>
      <c r="L84" s="136">
        <v>19</v>
      </c>
      <c r="M84" s="91">
        <v>11</v>
      </c>
      <c r="N84" s="93">
        <v>33</v>
      </c>
      <c r="O84" s="94">
        <v>2</v>
      </c>
      <c r="P84" s="92"/>
      <c r="Q84" s="179"/>
      <c r="R84" s="14"/>
      <c r="S84" s="14"/>
      <c r="T84" s="14"/>
      <c r="U84" s="50"/>
    </row>
    <row r="85" spans="1:21" ht="15.75">
      <c r="A85" s="14"/>
      <c r="B85" s="14"/>
      <c r="C85" s="14"/>
      <c r="D85" s="219"/>
      <c r="E85" s="1" t="s">
        <v>133</v>
      </c>
      <c r="F85" s="93">
        <v>20</v>
      </c>
      <c r="G85" s="91">
        <v>23</v>
      </c>
      <c r="H85" s="94" t="s">
        <v>151</v>
      </c>
      <c r="I85" s="94" t="s">
        <v>175</v>
      </c>
      <c r="J85" s="94">
        <v>26</v>
      </c>
      <c r="K85" s="94">
        <v>13</v>
      </c>
      <c r="L85" s="94">
        <v>5</v>
      </c>
      <c r="M85" s="94">
        <v>35</v>
      </c>
      <c r="N85" s="91">
        <v>18</v>
      </c>
      <c r="O85" s="91">
        <v>10</v>
      </c>
      <c r="P85" s="91"/>
      <c r="Q85" s="91"/>
      <c r="R85" s="14"/>
      <c r="S85" s="14"/>
      <c r="T85" s="14"/>
      <c r="U85" s="50"/>
    </row>
    <row r="86" spans="1:21" ht="15.75">
      <c r="A86" s="14"/>
      <c r="B86" s="14"/>
      <c r="C86" s="14"/>
      <c r="D86" s="219"/>
      <c r="E86" s="1" t="s">
        <v>217</v>
      </c>
      <c r="F86" s="103"/>
      <c r="G86" s="103"/>
      <c r="H86" s="103"/>
      <c r="I86" s="103"/>
      <c r="J86" s="103"/>
      <c r="K86" s="103"/>
      <c r="L86" s="103"/>
      <c r="M86" s="103"/>
      <c r="N86" s="92">
        <v>17</v>
      </c>
      <c r="O86" s="92">
        <v>15</v>
      </c>
      <c r="P86" s="92"/>
      <c r="Q86" s="92"/>
      <c r="R86" s="14"/>
      <c r="S86" s="14"/>
      <c r="T86" s="14"/>
      <c r="U86" s="50"/>
    </row>
    <row r="87" spans="1:21" ht="15.75">
      <c r="A87" s="14"/>
      <c r="B87" s="14"/>
      <c r="C87" s="14"/>
      <c r="D87" s="219"/>
      <c r="E87" s="1" t="s">
        <v>137</v>
      </c>
      <c r="F87" s="92">
        <v>27</v>
      </c>
      <c r="G87" s="92">
        <v>13</v>
      </c>
      <c r="H87" s="103"/>
      <c r="I87" s="103"/>
      <c r="J87" s="103"/>
      <c r="K87" s="103"/>
      <c r="L87" s="103"/>
      <c r="M87" s="103"/>
      <c r="N87" s="133"/>
      <c r="O87" s="133"/>
      <c r="P87" s="93"/>
      <c r="Q87" s="93"/>
      <c r="R87" s="14"/>
      <c r="S87" s="14"/>
      <c r="T87" s="14"/>
      <c r="U87" s="50"/>
    </row>
    <row r="88" spans="1:21" ht="15.75">
      <c r="A88" s="14"/>
      <c r="B88" s="14"/>
      <c r="C88" s="14"/>
      <c r="D88" s="219"/>
      <c r="E88" s="1" t="s">
        <v>165</v>
      </c>
      <c r="F88" s="133"/>
      <c r="G88" s="103"/>
      <c r="H88" s="92">
        <v>11</v>
      </c>
      <c r="I88" s="92">
        <v>14</v>
      </c>
      <c r="J88" s="103"/>
      <c r="K88" s="103"/>
      <c r="L88" s="103"/>
      <c r="M88" s="103"/>
      <c r="N88" s="103"/>
      <c r="O88" s="103"/>
      <c r="P88" s="91"/>
      <c r="Q88" s="91"/>
      <c r="R88" s="14"/>
      <c r="S88" s="14"/>
      <c r="T88" s="14"/>
      <c r="U88" s="50"/>
    </row>
    <row r="89" spans="1:21" ht="15.75">
      <c r="A89" s="14"/>
      <c r="B89" s="14"/>
      <c r="C89" s="14"/>
      <c r="D89" s="219"/>
      <c r="E89" s="1" t="s">
        <v>219</v>
      </c>
      <c r="F89" s="133"/>
      <c r="G89" s="103"/>
      <c r="H89" s="103"/>
      <c r="I89" s="103"/>
      <c r="J89" s="103"/>
      <c r="K89" s="103"/>
      <c r="L89" s="103"/>
      <c r="M89" s="103"/>
      <c r="N89" s="94">
        <v>19</v>
      </c>
      <c r="O89" s="94">
        <v>12</v>
      </c>
      <c r="P89" s="92"/>
      <c r="Q89" s="92"/>
      <c r="R89" s="14"/>
      <c r="S89" s="14"/>
      <c r="T89" s="14"/>
      <c r="U89" s="50"/>
    </row>
    <row r="90" spans="1:21" ht="15.75">
      <c r="A90" s="14"/>
      <c r="B90" s="14"/>
      <c r="C90" s="14"/>
      <c r="D90" s="219"/>
      <c r="E90" s="1" t="s">
        <v>129</v>
      </c>
      <c r="F90" s="93">
        <v>6</v>
      </c>
      <c r="G90" s="91">
        <v>37</v>
      </c>
      <c r="H90" s="103"/>
      <c r="I90" s="103"/>
      <c r="J90" s="103"/>
      <c r="K90" s="103"/>
      <c r="L90" s="103"/>
      <c r="M90" s="103"/>
      <c r="N90" s="103"/>
      <c r="O90" s="103"/>
      <c r="P90" s="91"/>
      <c r="Q90" s="91"/>
      <c r="R90" s="14"/>
      <c r="S90" s="14"/>
      <c r="T90" s="14"/>
      <c r="U90" s="50"/>
    </row>
    <row r="91" spans="1:21" ht="15.75">
      <c r="A91" s="14"/>
      <c r="B91" s="14"/>
      <c r="C91" s="14"/>
      <c r="D91" s="219"/>
      <c r="E91" s="1" t="s">
        <v>131</v>
      </c>
      <c r="F91" s="92">
        <v>8</v>
      </c>
      <c r="G91" s="92">
        <v>20</v>
      </c>
      <c r="H91" s="91">
        <v>21</v>
      </c>
      <c r="I91" s="91">
        <v>33</v>
      </c>
      <c r="J91" s="92">
        <v>17</v>
      </c>
      <c r="K91" s="94">
        <v>35</v>
      </c>
      <c r="L91" s="91">
        <v>4</v>
      </c>
      <c r="M91" s="274" t="s">
        <v>231</v>
      </c>
      <c r="N91" s="91">
        <v>5</v>
      </c>
      <c r="O91" s="91" t="s">
        <v>233</v>
      </c>
      <c r="P91" s="91"/>
      <c r="Q91" s="91"/>
      <c r="R91" s="14"/>
      <c r="S91" s="14"/>
      <c r="T91" s="14"/>
      <c r="U91" s="50"/>
    </row>
    <row r="92" spans="1:21" ht="15.75">
      <c r="A92" s="14"/>
      <c r="B92" s="14"/>
      <c r="C92" s="14"/>
      <c r="D92" s="219"/>
      <c r="E92" s="1" t="s">
        <v>50</v>
      </c>
      <c r="F92" s="91">
        <v>23</v>
      </c>
      <c r="G92" s="93">
        <v>5</v>
      </c>
      <c r="H92" s="93">
        <v>35</v>
      </c>
      <c r="I92" s="93">
        <v>39</v>
      </c>
      <c r="J92" s="136">
        <v>15</v>
      </c>
      <c r="K92" s="136">
        <v>16</v>
      </c>
      <c r="L92" s="93" t="s">
        <v>232</v>
      </c>
      <c r="M92" s="93">
        <v>1</v>
      </c>
      <c r="N92" s="93">
        <v>10</v>
      </c>
      <c r="O92" s="93">
        <v>33</v>
      </c>
      <c r="P92" s="93"/>
      <c r="Q92" s="93"/>
      <c r="R92" s="14"/>
      <c r="S92" s="14"/>
      <c r="T92" s="14"/>
      <c r="U92" s="50"/>
    </row>
    <row r="93" spans="1:21" ht="15.75">
      <c r="A93" s="14"/>
      <c r="B93" s="14"/>
      <c r="C93" s="14"/>
      <c r="D93" s="219"/>
      <c r="E93" s="1" t="s">
        <v>67</v>
      </c>
      <c r="F93" s="91">
        <v>18</v>
      </c>
      <c r="G93" s="138">
        <v>15</v>
      </c>
      <c r="H93" s="138">
        <v>26</v>
      </c>
      <c r="I93" s="137">
        <v>18</v>
      </c>
      <c r="J93" s="94">
        <v>13</v>
      </c>
      <c r="K93" s="94">
        <v>4</v>
      </c>
      <c r="L93" s="91" t="s">
        <v>175</v>
      </c>
      <c r="M93" s="93">
        <v>12</v>
      </c>
      <c r="N93" s="91">
        <v>16</v>
      </c>
      <c r="O93" s="91">
        <v>7</v>
      </c>
      <c r="P93" s="91"/>
      <c r="Q93" s="91"/>
      <c r="R93" s="14"/>
      <c r="S93" s="14"/>
      <c r="T93" s="14"/>
      <c r="U93" s="50"/>
    </row>
    <row r="94" spans="1:21" ht="15.75">
      <c r="A94" s="14"/>
      <c r="B94" s="14"/>
      <c r="C94" s="14"/>
      <c r="D94" s="219"/>
      <c r="E94" s="1" t="s">
        <v>132</v>
      </c>
      <c r="F94" s="138" t="s">
        <v>152</v>
      </c>
      <c r="G94" s="137">
        <v>18</v>
      </c>
      <c r="H94" s="133">
        <v>15</v>
      </c>
      <c r="I94" s="133">
        <v>5</v>
      </c>
      <c r="J94" s="137">
        <v>4</v>
      </c>
      <c r="K94" s="138">
        <v>17</v>
      </c>
      <c r="L94" s="93">
        <v>21</v>
      </c>
      <c r="M94" s="93" t="s">
        <v>202</v>
      </c>
      <c r="N94" s="136">
        <v>11</v>
      </c>
      <c r="O94" s="91">
        <v>14</v>
      </c>
      <c r="P94" s="91"/>
      <c r="Q94" s="91"/>
      <c r="R94" s="14"/>
      <c r="S94" s="14"/>
      <c r="T94" s="14"/>
      <c r="U94" s="50"/>
    </row>
    <row r="95" spans="1:21" ht="15.75">
      <c r="A95" s="14"/>
      <c r="B95" s="14"/>
      <c r="C95" s="14"/>
      <c r="D95" s="219"/>
      <c r="E95" s="1" t="s">
        <v>97</v>
      </c>
      <c r="F95" s="92">
        <v>1</v>
      </c>
      <c r="G95" s="94" t="s">
        <v>153</v>
      </c>
      <c r="H95" s="103"/>
      <c r="I95" s="133"/>
      <c r="J95" s="94">
        <v>11</v>
      </c>
      <c r="K95" s="92">
        <v>14</v>
      </c>
      <c r="L95" s="92">
        <v>2</v>
      </c>
      <c r="M95" s="92">
        <v>26</v>
      </c>
      <c r="N95" s="178">
        <v>3</v>
      </c>
      <c r="O95" s="136">
        <v>4</v>
      </c>
      <c r="P95" s="93"/>
      <c r="Q95" s="93"/>
      <c r="R95" s="14"/>
      <c r="S95" s="14"/>
      <c r="T95" s="14"/>
      <c r="U95" s="50"/>
    </row>
    <row r="96" spans="1:21" ht="15.75">
      <c r="A96" s="14"/>
      <c r="B96" s="14"/>
      <c r="C96" s="14"/>
      <c r="D96" s="219"/>
      <c r="E96" s="1" t="s">
        <v>134</v>
      </c>
      <c r="F96" s="92">
        <v>37</v>
      </c>
      <c r="G96" s="136">
        <v>10</v>
      </c>
      <c r="H96" s="91"/>
      <c r="I96" s="93"/>
      <c r="J96" s="138" t="s">
        <v>188</v>
      </c>
      <c r="K96" s="137"/>
      <c r="L96" s="103"/>
      <c r="M96" s="103"/>
      <c r="N96" s="103"/>
      <c r="O96" s="103"/>
      <c r="P96" s="93"/>
      <c r="Q96" s="93"/>
      <c r="R96" s="14"/>
      <c r="S96" s="14"/>
      <c r="T96" s="14"/>
      <c r="U96" s="50"/>
    </row>
    <row r="97" spans="1:21" ht="16.5" customHeight="1">
      <c r="A97" s="14"/>
      <c r="B97" s="14"/>
      <c r="C97" s="14"/>
      <c r="D97" s="219"/>
      <c r="E97" s="1" t="s">
        <v>98</v>
      </c>
      <c r="F97" s="92">
        <v>13</v>
      </c>
      <c r="G97" s="92">
        <v>6</v>
      </c>
      <c r="H97" s="145">
        <v>5</v>
      </c>
      <c r="I97" s="138">
        <v>15</v>
      </c>
      <c r="J97" s="92">
        <v>12</v>
      </c>
      <c r="K97" s="92">
        <v>19</v>
      </c>
      <c r="L97" s="94">
        <v>1</v>
      </c>
      <c r="M97" s="137">
        <v>5</v>
      </c>
      <c r="N97" s="94">
        <v>4</v>
      </c>
      <c r="O97" s="94" t="s">
        <v>227</v>
      </c>
      <c r="P97" s="94"/>
      <c r="Q97" s="94"/>
      <c r="R97" s="14"/>
      <c r="S97" s="14"/>
      <c r="T97" s="14"/>
      <c r="U97" s="50"/>
    </row>
    <row r="98" spans="1:21" ht="16.5" customHeight="1">
      <c r="A98" s="14"/>
      <c r="B98" s="14"/>
      <c r="C98" s="14"/>
      <c r="D98" s="219"/>
      <c r="E98" s="1" t="s">
        <v>222</v>
      </c>
      <c r="F98" s="103"/>
      <c r="G98" s="103"/>
      <c r="H98" s="145" t="s">
        <v>223</v>
      </c>
      <c r="I98" s="138" t="s">
        <v>224</v>
      </c>
      <c r="J98" s="103"/>
      <c r="K98" s="103"/>
      <c r="L98" s="138">
        <v>11</v>
      </c>
      <c r="M98" s="138">
        <v>17</v>
      </c>
      <c r="N98" s="94">
        <v>26</v>
      </c>
      <c r="O98" s="138">
        <v>18</v>
      </c>
      <c r="P98" s="94"/>
      <c r="Q98" s="94"/>
      <c r="R98" s="14"/>
      <c r="S98" s="14"/>
      <c r="T98" s="14"/>
      <c r="U98" s="50"/>
    </row>
    <row r="99" spans="1:21" ht="24.9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50"/>
    </row>
    <row r="100" spans="1:21" ht="18" customHeight="1">
      <c r="A100" s="28"/>
      <c r="B100" s="27"/>
      <c r="C100" s="28"/>
      <c r="D100" s="27"/>
      <c r="E100" s="30"/>
      <c r="F100" s="40"/>
      <c r="G100" s="30"/>
      <c r="H100" s="40"/>
      <c r="I100" s="30"/>
      <c r="J100" s="27"/>
      <c r="K100" s="28"/>
      <c r="L100" s="27"/>
      <c r="M100" s="28"/>
      <c r="N100" s="27"/>
      <c r="O100" s="30"/>
      <c r="P100" s="27"/>
      <c r="Q100" s="28"/>
      <c r="R100" s="27"/>
      <c r="S100" s="28"/>
      <c r="T100" s="27"/>
      <c r="U100" s="50"/>
    </row>
    <row r="101" spans="1:21" ht="18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50"/>
    </row>
    <row r="102" spans="1:21" ht="12.95" customHeight="1">
      <c r="A102" s="14"/>
      <c r="B102" s="192" t="s">
        <v>26</v>
      </c>
      <c r="C102" s="192"/>
      <c r="D102" s="192"/>
      <c r="E102" s="192"/>
      <c r="F102" s="199" t="s">
        <v>4</v>
      </c>
      <c r="G102" s="191" t="s">
        <v>42</v>
      </c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4"/>
      <c r="T102" s="14"/>
      <c r="U102" s="50"/>
    </row>
    <row r="103" spans="1:21">
      <c r="A103" s="14"/>
      <c r="B103" s="193"/>
      <c r="C103" s="193"/>
      <c r="D103" s="193"/>
      <c r="E103" s="193"/>
      <c r="F103" s="200"/>
      <c r="G103" s="6">
        <v>1</v>
      </c>
      <c r="H103" s="6">
        <v>2</v>
      </c>
      <c r="I103" s="6">
        <v>3</v>
      </c>
      <c r="J103" s="6">
        <v>4</v>
      </c>
      <c r="K103" s="6">
        <v>5</v>
      </c>
      <c r="L103" s="6">
        <v>6</v>
      </c>
      <c r="M103" s="6">
        <v>7</v>
      </c>
      <c r="N103" s="6">
        <v>8</v>
      </c>
      <c r="O103" s="6">
        <v>9</v>
      </c>
      <c r="P103" s="6">
        <v>10</v>
      </c>
      <c r="Q103" s="6">
        <v>11</v>
      </c>
      <c r="R103" s="6">
        <v>12</v>
      </c>
      <c r="S103" s="14"/>
      <c r="T103" s="14"/>
      <c r="U103" s="50"/>
    </row>
    <row r="104" spans="1:21" ht="39.950000000000003" customHeight="1">
      <c r="A104" s="14"/>
      <c r="B104" s="196" t="s">
        <v>12</v>
      </c>
      <c r="C104" s="197"/>
      <c r="D104" s="198"/>
      <c r="E104" s="23"/>
      <c r="F104" s="42">
        <f t="shared" ref="F104" si="6">SUM(G104:R104)</f>
        <v>326</v>
      </c>
      <c r="G104" s="43">
        <v>20</v>
      </c>
      <c r="H104" s="43">
        <v>20</v>
      </c>
      <c r="I104" s="43">
        <v>34</v>
      </c>
      <c r="J104" s="44">
        <v>31</v>
      </c>
      <c r="K104" s="43">
        <v>38</v>
      </c>
      <c r="L104" s="43">
        <v>38</v>
      </c>
      <c r="M104" s="43">
        <v>35</v>
      </c>
      <c r="N104" s="43">
        <v>36</v>
      </c>
      <c r="O104" s="43">
        <v>38</v>
      </c>
      <c r="P104" s="43">
        <v>36</v>
      </c>
      <c r="Q104" s="34"/>
      <c r="R104" s="34"/>
      <c r="S104" s="14"/>
      <c r="T104" s="43"/>
      <c r="U104" s="50"/>
    </row>
    <row r="105" spans="1:21" ht="39.950000000000003" customHeight="1">
      <c r="A105" s="14"/>
      <c r="B105" s="196" t="s">
        <v>109</v>
      </c>
      <c r="C105" s="197"/>
      <c r="D105" s="198"/>
      <c r="E105" s="23"/>
      <c r="F105" s="42">
        <f t="shared" ref="F105:F114" si="7">SUM(G105:R105)</f>
        <v>242</v>
      </c>
      <c r="G105" s="44">
        <v>15</v>
      </c>
      <c r="H105" s="44">
        <v>18</v>
      </c>
      <c r="I105" s="43">
        <v>34</v>
      </c>
      <c r="J105" s="43">
        <v>38</v>
      </c>
      <c r="K105" s="45">
        <v>17</v>
      </c>
      <c r="L105" s="45">
        <v>15</v>
      </c>
      <c r="M105" s="44">
        <v>30</v>
      </c>
      <c r="N105" s="44">
        <v>33</v>
      </c>
      <c r="O105" s="44">
        <v>16</v>
      </c>
      <c r="P105" s="44">
        <v>26</v>
      </c>
      <c r="Q105" s="34"/>
      <c r="R105" s="34"/>
      <c r="S105" s="14"/>
      <c r="T105" s="45"/>
      <c r="U105" s="50"/>
    </row>
    <row r="106" spans="1:21" ht="39.950000000000003" customHeight="1">
      <c r="A106" s="14"/>
      <c r="B106" s="196" t="s">
        <v>57</v>
      </c>
      <c r="C106" s="197"/>
      <c r="D106" s="198"/>
      <c r="E106" s="23"/>
      <c r="F106" s="42">
        <f t="shared" si="7"/>
        <v>179</v>
      </c>
      <c r="G106" s="34">
        <v>12</v>
      </c>
      <c r="H106" s="45">
        <v>15</v>
      </c>
      <c r="I106" s="44">
        <v>18</v>
      </c>
      <c r="J106" s="45">
        <v>17</v>
      </c>
      <c r="K106" s="44">
        <v>29</v>
      </c>
      <c r="L106" s="44">
        <v>24</v>
      </c>
      <c r="M106" s="45">
        <v>22</v>
      </c>
      <c r="N106" s="45">
        <v>18</v>
      </c>
      <c r="O106" s="45">
        <v>12</v>
      </c>
      <c r="P106" s="45">
        <v>12</v>
      </c>
      <c r="Q106" s="34"/>
      <c r="R106" s="34"/>
      <c r="S106" s="14"/>
      <c r="T106" s="44"/>
      <c r="U106" s="50"/>
    </row>
    <row r="107" spans="1:21" ht="39.950000000000003" customHeight="1">
      <c r="A107" s="14"/>
      <c r="B107" s="196" t="s">
        <v>142</v>
      </c>
      <c r="C107" s="197"/>
      <c r="D107" s="198"/>
      <c r="E107" s="23"/>
      <c r="F107" s="42">
        <f t="shared" si="7"/>
        <v>90</v>
      </c>
      <c r="G107" s="34">
        <v>10</v>
      </c>
      <c r="H107" s="34">
        <v>11</v>
      </c>
      <c r="I107" s="34">
        <v>6</v>
      </c>
      <c r="J107" s="34">
        <v>7</v>
      </c>
      <c r="K107" s="34">
        <v>8</v>
      </c>
      <c r="L107" s="34">
        <v>9</v>
      </c>
      <c r="M107" s="34">
        <v>10</v>
      </c>
      <c r="N107" s="34">
        <v>8</v>
      </c>
      <c r="O107" s="34">
        <v>11</v>
      </c>
      <c r="P107" s="34">
        <v>10</v>
      </c>
      <c r="Q107" s="34"/>
      <c r="R107" s="34"/>
      <c r="S107" s="14"/>
      <c r="T107" s="14"/>
      <c r="U107" s="50"/>
    </row>
    <row r="108" spans="1:21" ht="39.950000000000003" customHeight="1">
      <c r="A108" s="14"/>
      <c r="B108" s="196" t="s">
        <v>111</v>
      </c>
      <c r="C108" s="197"/>
      <c r="D108" s="198"/>
      <c r="E108" s="23"/>
      <c r="F108" s="42">
        <f t="shared" si="7"/>
        <v>66</v>
      </c>
      <c r="G108" s="45">
        <v>14</v>
      </c>
      <c r="H108" s="34">
        <v>14</v>
      </c>
      <c r="I108" s="103"/>
      <c r="J108" s="103"/>
      <c r="K108" s="34">
        <v>12</v>
      </c>
      <c r="L108" s="34">
        <v>12</v>
      </c>
      <c r="M108" s="103"/>
      <c r="N108" s="103"/>
      <c r="O108" s="34">
        <v>5</v>
      </c>
      <c r="P108" s="34">
        <v>9</v>
      </c>
      <c r="Q108" s="34"/>
      <c r="R108" s="34"/>
      <c r="S108" s="14"/>
      <c r="T108" s="14"/>
      <c r="U108" s="50"/>
    </row>
    <row r="109" spans="1:21" ht="39.950000000000003" customHeight="1">
      <c r="A109" s="14"/>
      <c r="B109" s="196" t="s">
        <v>193</v>
      </c>
      <c r="C109" s="197"/>
      <c r="D109" s="198"/>
      <c r="E109" s="23"/>
      <c r="F109" s="42">
        <f t="shared" si="7"/>
        <v>58</v>
      </c>
      <c r="G109" s="103"/>
      <c r="H109" s="103"/>
      <c r="I109" s="34"/>
      <c r="J109" s="34"/>
      <c r="K109" s="103"/>
      <c r="L109" s="34">
        <v>13</v>
      </c>
      <c r="M109" s="34">
        <v>16</v>
      </c>
      <c r="N109" s="34">
        <v>11</v>
      </c>
      <c r="O109" s="34">
        <v>7</v>
      </c>
      <c r="P109" s="34">
        <v>11</v>
      </c>
      <c r="Q109" s="34"/>
      <c r="R109" s="34"/>
      <c r="S109" s="14"/>
      <c r="T109" s="14"/>
      <c r="U109" s="50"/>
    </row>
    <row r="110" spans="1:21" ht="39.950000000000003" customHeight="1">
      <c r="A110" s="14"/>
      <c r="B110" s="196" t="s">
        <v>181</v>
      </c>
      <c r="C110" s="197"/>
      <c r="D110" s="198"/>
      <c r="E110" s="23"/>
      <c r="F110" s="42">
        <f t="shared" si="7"/>
        <v>44</v>
      </c>
      <c r="G110" s="103"/>
      <c r="H110" s="103"/>
      <c r="I110" s="45">
        <v>10</v>
      </c>
      <c r="J110" s="34">
        <v>14</v>
      </c>
      <c r="K110" s="103"/>
      <c r="L110" s="103"/>
      <c r="M110" s="34">
        <v>6</v>
      </c>
      <c r="N110" s="34">
        <v>7</v>
      </c>
      <c r="O110" s="34">
        <v>4</v>
      </c>
      <c r="P110" s="34">
        <v>3</v>
      </c>
      <c r="Q110" s="34"/>
      <c r="R110" s="34"/>
      <c r="S110" s="14"/>
      <c r="T110" s="14"/>
      <c r="U110" s="50"/>
    </row>
    <row r="111" spans="1:21" ht="39.950000000000003" customHeight="1">
      <c r="A111" s="14"/>
      <c r="B111" s="196" t="s">
        <v>124</v>
      </c>
      <c r="C111" s="197"/>
      <c r="D111" s="198"/>
      <c r="E111" s="23"/>
      <c r="F111" s="42">
        <f>SUM(G111:R111)</f>
        <v>28</v>
      </c>
      <c r="G111" s="34">
        <v>7</v>
      </c>
      <c r="H111" s="34">
        <v>8</v>
      </c>
      <c r="I111" s="103"/>
      <c r="J111" s="103"/>
      <c r="K111" s="103"/>
      <c r="L111" s="103"/>
      <c r="M111" s="103"/>
      <c r="N111" s="103"/>
      <c r="O111" s="34">
        <v>8</v>
      </c>
      <c r="P111" s="34">
        <v>5</v>
      </c>
      <c r="Q111" s="34"/>
      <c r="R111" s="34"/>
      <c r="S111" s="14"/>
      <c r="T111" s="14"/>
      <c r="U111" s="50"/>
    </row>
    <row r="112" spans="1:21" ht="39.950000000000003" customHeight="1">
      <c r="A112" s="14"/>
      <c r="B112" s="196" t="s">
        <v>76</v>
      </c>
      <c r="C112" s="197"/>
      <c r="D112" s="198"/>
      <c r="E112" s="23"/>
      <c r="F112" s="42">
        <f>SUM(G112:R112)</f>
        <v>20</v>
      </c>
      <c r="G112" s="34">
        <v>8</v>
      </c>
      <c r="H112" s="103"/>
      <c r="I112" s="34">
        <v>8</v>
      </c>
      <c r="J112" s="34">
        <v>4</v>
      </c>
      <c r="K112" s="103"/>
      <c r="L112" s="103"/>
      <c r="M112" s="103"/>
      <c r="N112" s="103"/>
      <c r="O112" s="103"/>
      <c r="P112" s="103"/>
      <c r="Q112" s="34"/>
      <c r="R112" s="34"/>
      <c r="S112" s="14"/>
      <c r="T112" s="14"/>
      <c r="U112" s="50"/>
    </row>
    <row r="113" spans="1:21" ht="39.950000000000003" customHeight="1">
      <c r="A113" s="14"/>
      <c r="B113" s="196" t="s">
        <v>179</v>
      </c>
      <c r="C113" s="197"/>
      <c r="D113" s="198"/>
      <c r="E113" s="23"/>
      <c r="F113" s="42">
        <f t="shared" si="7"/>
        <v>19</v>
      </c>
      <c r="G113" s="103"/>
      <c r="H113" s="103"/>
      <c r="I113" s="34">
        <v>5</v>
      </c>
      <c r="J113" s="34">
        <v>5</v>
      </c>
      <c r="K113" s="103"/>
      <c r="L113" s="103"/>
      <c r="M113" s="34">
        <v>4</v>
      </c>
      <c r="N113" s="103"/>
      <c r="O113" s="34">
        <v>3</v>
      </c>
      <c r="P113" s="34">
        <v>2</v>
      </c>
      <c r="Q113" s="34"/>
      <c r="R113" s="34"/>
      <c r="S113" s="14"/>
      <c r="T113" s="14"/>
      <c r="U113" s="50"/>
    </row>
    <row r="114" spans="1:21" ht="39.950000000000003" customHeight="1">
      <c r="A114" s="14"/>
      <c r="B114" s="196" t="s">
        <v>180</v>
      </c>
      <c r="C114" s="197"/>
      <c r="D114" s="198"/>
      <c r="E114" s="23"/>
      <c r="F114" s="42">
        <f t="shared" si="7"/>
        <v>9</v>
      </c>
      <c r="G114" s="103"/>
      <c r="H114" s="103"/>
      <c r="I114" s="34">
        <v>9</v>
      </c>
      <c r="J114" s="103"/>
      <c r="K114" s="103"/>
      <c r="L114" s="103"/>
      <c r="M114" s="103"/>
      <c r="N114" s="103"/>
      <c r="O114" s="103"/>
      <c r="P114" s="103"/>
      <c r="Q114" s="34"/>
      <c r="R114" s="34"/>
      <c r="S114" s="14"/>
      <c r="T114" s="14"/>
      <c r="U114" s="50"/>
    </row>
    <row r="115" spans="1:21" ht="20.25">
      <c r="A115" s="14"/>
      <c r="B115" s="14"/>
      <c r="C115" s="5"/>
      <c r="D115" s="5"/>
      <c r="E115" s="5"/>
      <c r="F115" s="14"/>
      <c r="G115" s="5"/>
      <c r="H115" s="5"/>
      <c r="I115" s="18"/>
      <c r="J115" s="18"/>
      <c r="K115" s="5"/>
      <c r="L115" s="5"/>
      <c r="M115" s="5"/>
      <c r="N115" s="5"/>
      <c r="O115" s="14"/>
      <c r="P115" s="14"/>
      <c r="Q115" s="14"/>
      <c r="R115" s="14"/>
      <c r="S115" s="14"/>
      <c r="T115" s="14"/>
      <c r="U115" s="50"/>
    </row>
    <row r="116" spans="1:21" ht="12.95" customHeight="1">
      <c r="A116" s="14"/>
      <c r="B116" s="192" t="s">
        <v>48</v>
      </c>
      <c r="C116" s="192"/>
      <c r="D116" s="192"/>
      <c r="E116" s="192"/>
      <c r="F116" s="194" t="s">
        <v>4</v>
      </c>
      <c r="G116" s="191" t="s">
        <v>42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4"/>
      <c r="T116" s="14"/>
      <c r="U116" s="50"/>
    </row>
    <row r="117" spans="1:21">
      <c r="A117" s="14"/>
      <c r="B117" s="193"/>
      <c r="C117" s="193"/>
      <c r="D117" s="193"/>
      <c r="E117" s="193"/>
      <c r="F117" s="195"/>
      <c r="G117" s="6">
        <v>1</v>
      </c>
      <c r="H117" s="6">
        <v>2</v>
      </c>
      <c r="I117" s="6">
        <v>3</v>
      </c>
      <c r="J117" s="6">
        <v>4</v>
      </c>
      <c r="K117" s="6">
        <v>5</v>
      </c>
      <c r="L117" s="6">
        <v>6</v>
      </c>
      <c r="M117" s="6">
        <v>7</v>
      </c>
      <c r="N117" s="6">
        <v>8</v>
      </c>
      <c r="O117" s="6">
        <v>9</v>
      </c>
      <c r="P117" s="6">
        <v>10</v>
      </c>
      <c r="Q117" s="6">
        <v>11</v>
      </c>
      <c r="R117" s="6">
        <v>12</v>
      </c>
      <c r="S117" s="14"/>
      <c r="T117" s="14"/>
      <c r="U117" s="50"/>
    </row>
    <row r="118" spans="1:21" ht="30" customHeight="1">
      <c r="A118" s="14"/>
      <c r="B118" s="14"/>
      <c r="C118" s="5"/>
      <c r="D118" s="5"/>
      <c r="E118" s="37" t="s">
        <v>49</v>
      </c>
      <c r="F118" s="35">
        <f t="shared" ref="F118:F125" si="8">SUM(G118:R118)</f>
        <v>300</v>
      </c>
      <c r="G118" s="43">
        <v>31</v>
      </c>
      <c r="H118" s="43">
        <v>36</v>
      </c>
      <c r="I118" s="34">
        <v>8</v>
      </c>
      <c r="J118" s="34">
        <v>14</v>
      </c>
      <c r="K118" s="43">
        <v>38</v>
      </c>
      <c r="L118" s="43">
        <v>38</v>
      </c>
      <c r="M118" s="43">
        <v>35</v>
      </c>
      <c r="N118" s="43">
        <v>34</v>
      </c>
      <c r="O118" s="43">
        <v>36</v>
      </c>
      <c r="P118" s="43">
        <v>30</v>
      </c>
      <c r="Q118" s="34"/>
      <c r="R118" s="34"/>
      <c r="S118" s="14"/>
      <c r="T118" s="14"/>
      <c r="U118" s="50"/>
    </row>
    <row r="119" spans="1:21" ht="30" customHeight="1">
      <c r="A119" s="14"/>
      <c r="B119" s="14"/>
      <c r="C119" s="5"/>
      <c r="D119" s="5"/>
      <c r="E119" s="37" t="s">
        <v>205</v>
      </c>
      <c r="F119" s="35">
        <f t="shared" si="8"/>
        <v>270</v>
      </c>
      <c r="G119" s="34">
        <v>22</v>
      </c>
      <c r="H119" s="45">
        <v>26</v>
      </c>
      <c r="I119" s="43">
        <v>34</v>
      </c>
      <c r="J119" s="43">
        <v>38</v>
      </c>
      <c r="K119" s="45">
        <v>24</v>
      </c>
      <c r="L119" s="44">
        <v>13</v>
      </c>
      <c r="M119" s="44">
        <v>34</v>
      </c>
      <c r="N119" s="44">
        <v>33</v>
      </c>
      <c r="O119" s="34">
        <v>17</v>
      </c>
      <c r="P119" s="44">
        <v>29</v>
      </c>
      <c r="Q119" s="34"/>
      <c r="R119" s="34"/>
      <c r="S119" s="14"/>
      <c r="T119" s="14"/>
      <c r="U119" s="50"/>
    </row>
    <row r="120" spans="1:21" ht="30" customHeight="1">
      <c r="A120" s="14"/>
      <c r="B120" s="14"/>
      <c r="C120" s="5"/>
      <c r="D120" s="5"/>
      <c r="E120" s="38" t="s">
        <v>183</v>
      </c>
      <c r="F120" s="35">
        <f t="shared" si="8"/>
        <v>263</v>
      </c>
      <c r="G120" s="45">
        <v>23</v>
      </c>
      <c r="H120" s="45">
        <v>26</v>
      </c>
      <c r="I120" s="44">
        <v>31</v>
      </c>
      <c r="J120" s="44">
        <v>27</v>
      </c>
      <c r="K120" s="44">
        <v>29</v>
      </c>
      <c r="L120" s="44">
        <v>27</v>
      </c>
      <c r="M120" s="45">
        <v>25</v>
      </c>
      <c r="N120" s="45">
        <v>22</v>
      </c>
      <c r="O120" s="44">
        <v>26</v>
      </c>
      <c r="P120" s="45">
        <v>27</v>
      </c>
      <c r="Q120" s="34"/>
      <c r="R120" s="34"/>
      <c r="S120" s="14"/>
      <c r="T120" s="14"/>
      <c r="U120" s="50"/>
    </row>
    <row r="121" spans="1:21" ht="30" customHeight="1">
      <c r="A121" s="14"/>
      <c r="B121" s="14"/>
      <c r="C121" s="5"/>
      <c r="D121" s="5"/>
      <c r="E121" s="37" t="s">
        <v>38</v>
      </c>
      <c r="F121" s="35">
        <f t="shared" si="8"/>
        <v>151</v>
      </c>
      <c r="G121" s="44">
        <v>30</v>
      </c>
      <c r="H121" s="44">
        <v>27</v>
      </c>
      <c r="I121" s="45">
        <v>15</v>
      </c>
      <c r="J121" s="34">
        <v>13</v>
      </c>
      <c r="K121" s="34">
        <v>12</v>
      </c>
      <c r="L121" s="44">
        <v>27</v>
      </c>
      <c r="M121" s="34">
        <v>6</v>
      </c>
      <c r="N121" s="34">
        <v>7</v>
      </c>
      <c r="O121" s="34">
        <v>5</v>
      </c>
      <c r="P121" s="34">
        <v>9</v>
      </c>
      <c r="Q121" s="34"/>
      <c r="R121" s="34"/>
      <c r="S121" s="14"/>
      <c r="T121" s="14"/>
      <c r="U121" s="50"/>
    </row>
    <row r="122" spans="1:21" ht="30" customHeight="1">
      <c r="A122" s="14"/>
      <c r="B122" s="14"/>
      <c r="C122" s="5"/>
      <c r="D122" s="5"/>
      <c r="E122" s="96" t="s">
        <v>112</v>
      </c>
      <c r="F122" s="35">
        <f t="shared" si="8"/>
        <v>142</v>
      </c>
      <c r="G122" s="34">
        <v>20</v>
      </c>
      <c r="H122" s="34">
        <v>5</v>
      </c>
      <c r="I122" s="34">
        <v>14</v>
      </c>
      <c r="J122" s="45">
        <v>15</v>
      </c>
      <c r="K122" s="34">
        <v>15</v>
      </c>
      <c r="L122" s="45">
        <v>14</v>
      </c>
      <c r="M122" s="34">
        <v>5</v>
      </c>
      <c r="N122" s="34">
        <v>16</v>
      </c>
      <c r="O122" s="45">
        <v>18</v>
      </c>
      <c r="P122" s="34">
        <v>20</v>
      </c>
      <c r="Q122" s="34"/>
      <c r="R122" s="34"/>
      <c r="S122" s="14"/>
      <c r="T122" s="14"/>
      <c r="U122" s="50"/>
    </row>
    <row r="123" spans="1:21" ht="30" customHeight="1">
      <c r="A123" s="14"/>
      <c r="B123" s="14"/>
      <c r="C123" s="5"/>
      <c r="D123" s="5"/>
      <c r="E123" s="37" t="s">
        <v>65</v>
      </c>
      <c r="F123" s="35">
        <f t="shared" si="8"/>
        <v>21</v>
      </c>
      <c r="G123" s="103"/>
      <c r="H123" s="103"/>
      <c r="I123" s="34">
        <v>13</v>
      </c>
      <c r="J123" s="34">
        <v>8</v>
      </c>
      <c r="K123" s="103"/>
      <c r="L123" s="103"/>
      <c r="M123" s="103"/>
      <c r="N123" s="103"/>
      <c r="O123" s="103"/>
      <c r="P123" s="103"/>
      <c r="Q123" s="34"/>
      <c r="R123" s="34"/>
      <c r="S123" s="14"/>
      <c r="T123" s="14"/>
      <c r="U123" s="50"/>
    </row>
    <row r="124" spans="1:21" ht="30" customHeight="1">
      <c r="A124" s="14"/>
      <c r="B124" s="14"/>
      <c r="C124" s="5"/>
      <c r="D124" s="5"/>
      <c r="E124" s="37" t="s">
        <v>115</v>
      </c>
      <c r="F124" s="35">
        <f t="shared" si="8"/>
        <v>18</v>
      </c>
      <c r="G124" s="34">
        <v>9</v>
      </c>
      <c r="H124" s="34">
        <v>9</v>
      </c>
      <c r="I124" s="103"/>
      <c r="J124" s="103"/>
      <c r="K124" s="103"/>
      <c r="L124" s="103"/>
      <c r="M124" s="103"/>
      <c r="N124" s="103"/>
      <c r="O124" s="103"/>
      <c r="P124" s="103"/>
      <c r="Q124" s="34"/>
      <c r="R124" s="34"/>
      <c r="S124" s="14"/>
      <c r="T124" s="14"/>
      <c r="U124" s="50"/>
    </row>
    <row r="125" spans="1:21" ht="30" customHeight="1">
      <c r="A125" s="14"/>
      <c r="B125" s="14"/>
      <c r="C125" s="5"/>
      <c r="D125" s="5"/>
      <c r="E125" s="37" t="s">
        <v>182</v>
      </c>
      <c r="F125" s="35">
        <f t="shared" si="8"/>
        <v>9</v>
      </c>
      <c r="G125" s="103"/>
      <c r="H125" s="103"/>
      <c r="I125" s="34">
        <v>9</v>
      </c>
      <c r="J125" s="103"/>
      <c r="K125" s="103"/>
      <c r="L125" s="103"/>
      <c r="M125" s="103"/>
      <c r="N125" s="103"/>
      <c r="O125" s="103"/>
      <c r="P125" s="103"/>
      <c r="Q125" s="34"/>
      <c r="R125" s="34"/>
      <c r="S125" s="14"/>
      <c r="T125" s="14"/>
      <c r="U125" s="50"/>
    </row>
    <row r="126" spans="1:21" ht="20.25">
      <c r="A126" s="14"/>
      <c r="B126" s="14"/>
      <c r="C126" s="5"/>
      <c r="D126" s="5"/>
      <c r="E126" s="5"/>
      <c r="F126" s="14"/>
      <c r="G126" s="5"/>
      <c r="H126" s="5"/>
      <c r="I126" s="18"/>
      <c r="J126" s="18"/>
      <c r="K126" s="5"/>
      <c r="L126" s="5"/>
      <c r="M126" s="5"/>
      <c r="N126" s="5"/>
      <c r="O126" s="5"/>
      <c r="P126" s="14"/>
      <c r="Q126" s="14"/>
      <c r="R126" s="14"/>
      <c r="S126" s="14"/>
      <c r="T126" s="14"/>
      <c r="U126" s="50"/>
    </row>
  </sheetData>
  <sortState ref="B111:R112">
    <sortCondition descending="1" ref="B111"/>
  </sortState>
  <mergeCells count="64">
    <mergeCell ref="B102:E103"/>
    <mergeCell ref="G34:G35"/>
    <mergeCell ref="B33:B59"/>
    <mergeCell ref="L6:M6"/>
    <mergeCell ref="F31:R31"/>
    <mergeCell ref="C33:G33"/>
    <mergeCell ref="C34:D35"/>
    <mergeCell ref="F34:F35"/>
    <mergeCell ref="E34:E35"/>
    <mergeCell ref="B61:B74"/>
    <mergeCell ref="C61:G61"/>
    <mergeCell ref="H61:S61"/>
    <mergeCell ref="D76:D98"/>
    <mergeCell ref="S2:T2"/>
    <mergeCell ref="H6:I6"/>
    <mergeCell ref="C5:D6"/>
    <mergeCell ref="E5:E6"/>
    <mergeCell ref="F5:F6"/>
    <mergeCell ref="G5:G6"/>
    <mergeCell ref="E2:R2"/>
    <mergeCell ref="B2:D2"/>
    <mergeCell ref="P6:Q6"/>
    <mergeCell ref="R6:S6"/>
    <mergeCell ref="B4:B30"/>
    <mergeCell ref="J6:K6"/>
    <mergeCell ref="H4:T4"/>
    <mergeCell ref="C4:G4"/>
    <mergeCell ref="T5:T29"/>
    <mergeCell ref="N6:O6"/>
    <mergeCell ref="T33:T55"/>
    <mergeCell ref="R35:S35"/>
    <mergeCell ref="H33:S33"/>
    <mergeCell ref="N35:O35"/>
    <mergeCell ref="J35:K35"/>
    <mergeCell ref="L35:M35"/>
    <mergeCell ref="P35:Q35"/>
    <mergeCell ref="H35:I35"/>
    <mergeCell ref="G116:R116"/>
    <mergeCell ref="G102:R102"/>
    <mergeCell ref="B116:E117"/>
    <mergeCell ref="F116:F117"/>
    <mergeCell ref="B104:D104"/>
    <mergeCell ref="B105:D105"/>
    <mergeCell ref="B106:D106"/>
    <mergeCell ref="B107:D107"/>
    <mergeCell ref="B108:D108"/>
    <mergeCell ref="F102:F103"/>
    <mergeCell ref="B109:D109"/>
    <mergeCell ref="B114:D114"/>
    <mergeCell ref="B110:D110"/>
    <mergeCell ref="B111:D111"/>
    <mergeCell ref="B112:D112"/>
    <mergeCell ref="B113:D113"/>
    <mergeCell ref="T61:T73"/>
    <mergeCell ref="C62:D63"/>
    <mergeCell ref="E62:E63"/>
    <mergeCell ref="F62:F63"/>
    <mergeCell ref="G62:G63"/>
    <mergeCell ref="H63:I63"/>
    <mergeCell ref="J63:K63"/>
    <mergeCell ref="L63:M63"/>
    <mergeCell ref="N63:O63"/>
    <mergeCell ref="P63:Q63"/>
    <mergeCell ref="R63:S63"/>
  </mergeCells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9"/>
  <sheetViews>
    <sheetView zoomScale="93" zoomScaleNormal="93" workbookViewId="0">
      <selection activeCell="J17" sqref="J17:K17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2" width="9.7109375" style="2" customWidth="1"/>
    <col min="23" max="23" width="4.5703125" style="2" customWidth="1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4" ht="43.5" customHeight="1">
      <c r="A2" s="14"/>
      <c r="B2" s="234" t="s">
        <v>43</v>
      </c>
      <c r="C2" s="234"/>
      <c r="D2" s="234"/>
      <c r="E2" s="207" t="s">
        <v>127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116" t="s">
        <v>35</v>
      </c>
      <c r="U2" s="116"/>
      <c r="V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4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4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4" s="2" customFormat="1" ht="18" customHeight="1">
      <c r="A6" s="14"/>
      <c r="B6" s="252">
        <v>44842</v>
      </c>
      <c r="C6" s="240" t="s">
        <v>19</v>
      </c>
      <c r="D6" s="229" t="s">
        <v>107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6"/>
      <c r="S6" s="16"/>
      <c r="T6" s="16"/>
      <c r="U6" s="16"/>
      <c r="V6" s="5"/>
    </row>
    <row r="7" spans="1:24" s="2" customFormat="1" ht="18" customHeight="1">
      <c r="A7" s="14"/>
      <c r="B7" s="252"/>
      <c r="C7" s="240"/>
      <c r="D7" s="241" t="s">
        <v>1</v>
      </c>
      <c r="E7" s="242" t="s">
        <v>14</v>
      </c>
      <c r="F7" s="244" t="s">
        <v>55</v>
      </c>
      <c r="G7" s="245"/>
      <c r="H7" s="248" t="s">
        <v>5</v>
      </c>
      <c r="I7" s="249"/>
      <c r="J7" s="255" t="s">
        <v>0</v>
      </c>
      <c r="K7" s="256"/>
      <c r="L7" s="244" t="s">
        <v>11</v>
      </c>
      <c r="M7" s="245"/>
      <c r="N7" s="235" t="s">
        <v>27</v>
      </c>
      <c r="O7" s="237" t="s">
        <v>3</v>
      </c>
      <c r="P7" s="253" t="s">
        <v>94</v>
      </c>
      <c r="Q7" s="253"/>
      <c r="R7" s="239" t="s">
        <v>75</v>
      </c>
      <c r="S7" s="16"/>
      <c r="T7" s="16"/>
      <c r="U7" s="16"/>
      <c r="V7" s="5"/>
    </row>
    <row r="8" spans="1:24" s="2" customFormat="1" ht="18" customHeight="1">
      <c r="A8" s="14"/>
      <c r="B8" s="252"/>
      <c r="C8" s="240"/>
      <c r="D8" s="241"/>
      <c r="E8" s="243"/>
      <c r="F8" s="246"/>
      <c r="G8" s="247"/>
      <c r="H8" s="250"/>
      <c r="I8" s="251"/>
      <c r="J8" s="257"/>
      <c r="K8" s="258"/>
      <c r="L8" s="246"/>
      <c r="M8" s="247"/>
      <c r="N8" s="236"/>
      <c r="O8" s="238"/>
      <c r="P8" s="97" t="s">
        <v>92</v>
      </c>
      <c r="Q8" s="97" t="s">
        <v>93</v>
      </c>
      <c r="R8" s="239"/>
      <c r="S8" s="16"/>
      <c r="T8" s="16"/>
      <c r="U8" s="16"/>
      <c r="V8" s="5"/>
      <c r="X8" s="99" t="s">
        <v>88</v>
      </c>
    </row>
    <row r="9" spans="1:24" s="2" customFormat="1" ht="18" customHeight="1">
      <c r="A9" s="14"/>
      <c r="B9" s="252"/>
      <c r="C9" s="240"/>
      <c r="D9" s="100">
        <v>1</v>
      </c>
      <c r="E9" s="1" t="s">
        <v>136</v>
      </c>
      <c r="F9" s="220" t="s">
        <v>66</v>
      </c>
      <c r="G9" s="221"/>
      <c r="H9" s="220" t="s">
        <v>34</v>
      </c>
      <c r="I9" s="221"/>
      <c r="J9" s="220" t="s">
        <v>62</v>
      </c>
      <c r="K9" s="221"/>
      <c r="L9" s="220" t="s">
        <v>139</v>
      </c>
      <c r="M9" s="221"/>
      <c r="N9" s="32" t="s">
        <v>144</v>
      </c>
      <c r="O9" s="82">
        <v>6.6669999999999998</v>
      </c>
      <c r="P9" s="98"/>
      <c r="Q9" s="98"/>
      <c r="R9" s="64">
        <v>3</v>
      </c>
      <c r="S9" s="16"/>
      <c r="T9" s="16"/>
      <c r="U9" s="16"/>
      <c r="V9" s="5"/>
      <c r="X9" s="99" t="s">
        <v>78</v>
      </c>
    </row>
    <row r="10" spans="1:24" s="2" customFormat="1" ht="18" customHeight="1">
      <c r="A10" s="14"/>
      <c r="B10" s="252"/>
      <c r="C10" s="240"/>
      <c r="D10" s="100">
        <v>2</v>
      </c>
      <c r="E10" s="1" t="s">
        <v>133</v>
      </c>
      <c r="F10" s="220" t="s">
        <v>63</v>
      </c>
      <c r="G10" s="221"/>
      <c r="H10" s="220" t="s">
        <v>96</v>
      </c>
      <c r="I10" s="221"/>
      <c r="J10" s="220" t="s">
        <v>62</v>
      </c>
      <c r="K10" s="221"/>
      <c r="L10" s="220" t="s">
        <v>100</v>
      </c>
      <c r="M10" s="221"/>
      <c r="N10" s="32" t="s">
        <v>145</v>
      </c>
      <c r="O10" s="82">
        <v>6.742</v>
      </c>
      <c r="P10" s="117">
        <f>O10-$O$9</f>
        <v>7.5000000000000178E-2</v>
      </c>
      <c r="Q10" s="118"/>
      <c r="R10" s="66">
        <v>5</v>
      </c>
      <c r="S10" s="16"/>
      <c r="T10" s="16"/>
      <c r="U10" s="16"/>
      <c r="V10" s="5"/>
      <c r="X10" s="99" t="s">
        <v>80</v>
      </c>
    </row>
    <row r="11" spans="1:24" s="2" customFormat="1" ht="18" customHeight="1">
      <c r="A11" s="14"/>
      <c r="B11" s="252"/>
      <c r="C11" s="240"/>
      <c r="D11" s="100">
        <v>3</v>
      </c>
      <c r="E11" s="1" t="s">
        <v>128</v>
      </c>
      <c r="F11" s="220" t="s">
        <v>73</v>
      </c>
      <c r="G11" s="221"/>
      <c r="H11" s="220" t="s">
        <v>74</v>
      </c>
      <c r="I11" s="221"/>
      <c r="J11" s="220" t="s">
        <v>138</v>
      </c>
      <c r="K11" s="221"/>
      <c r="L11" s="220" t="s">
        <v>100</v>
      </c>
      <c r="M11" s="221"/>
      <c r="N11" s="32" t="s">
        <v>145</v>
      </c>
      <c r="O11" s="82">
        <v>6.7430000000000003</v>
      </c>
      <c r="P11" s="117">
        <f t="shared" ref="P11:P22" si="0">O11-$O$9</f>
        <v>7.6000000000000512E-2</v>
      </c>
      <c r="Q11" s="117">
        <f>O11-O10</f>
        <v>1.000000000000334E-3</v>
      </c>
      <c r="R11" s="67">
        <v>6</v>
      </c>
      <c r="S11" s="16"/>
      <c r="T11" s="16"/>
      <c r="U11" s="16"/>
      <c r="V11" s="5"/>
      <c r="X11" s="99" t="s">
        <v>83</v>
      </c>
    </row>
    <row r="12" spans="1:24" s="2" customFormat="1" ht="18" customHeight="1">
      <c r="A12" s="14"/>
      <c r="B12" s="252"/>
      <c r="C12" s="240"/>
      <c r="D12" s="100">
        <v>4</v>
      </c>
      <c r="E12" s="1" t="s">
        <v>98</v>
      </c>
      <c r="F12" s="220" t="s">
        <v>96</v>
      </c>
      <c r="G12" s="221"/>
      <c r="H12" s="220" t="s">
        <v>37</v>
      </c>
      <c r="I12" s="221"/>
      <c r="J12" s="220" t="s">
        <v>62</v>
      </c>
      <c r="K12" s="221"/>
      <c r="L12" s="220" t="s">
        <v>101</v>
      </c>
      <c r="M12" s="221"/>
      <c r="N12" s="32" t="s">
        <v>145</v>
      </c>
      <c r="O12" s="82">
        <v>6.7519999999999998</v>
      </c>
      <c r="P12" s="117">
        <f t="shared" si="0"/>
        <v>8.4999999999999964E-2</v>
      </c>
      <c r="Q12" s="117">
        <f t="shared" ref="Q12:Q22" si="1">O12-O11</f>
        <v>8.9999999999994529E-3</v>
      </c>
      <c r="R12" s="62">
        <v>1</v>
      </c>
      <c r="S12" s="16"/>
      <c r="T12" s="62">
        <v>1</v>
      </c>
      <c r="U12" s="16"/>
      <c r="V12" s="5"/>
      <c r="X12" s="99" t="s">
        <v>79</v>
      </c>
    </row>
    <row r="13" spans="1:24" s="2" customFormat="1" ht="18" customHeight="1">
      <c r="A13" s="14"/>
      <c r="B13" s="252"/>
      <c r="C13" s="240"/>
      <c r="D13" s="113">
        <v>5</v>
      </c>
      <c r="E13" s="1" t="s">
        <v>134</v>
      </c>
      <c r="F13" s="220" t="s">
        <v>69</v>
      </c>
      <c r="G13" s="221"/>
      <c r="H13" s="220" t="s">
        <v>118</v>
      </c>
      <c r="I13" s="221"/>
      <c r="J13" s="220" t="s">
        <v>103</v>
      </c>
      <c r="K13" s="221"/>
      <c r="L13" s="220" t="s">
        <v>140</v>
      </c>
      <c r="M13" s="221"/>
      <c r="N13" s="32" t="s">
        <v>144</v>
      </c>
      <c r="O13" s="82">
        <v>6.7610000000000001</v>
      </c>
      <c r="P13" s="117">
        <f t="shared" si="0"/>
        <v>9.4000000000000306E-2</v>
      </c>
      <c r="Q13" s="117">
        <f t="shared" si="1"/>
        <v>9.0000000000003411E-3</v>
      </c>
      <c r="R13" s="68">
        <v>7</v>
      </c>
      <c r="S13" s="16"/>
      <c r="T13" s="63">
        <v>2</v>
      </c>
      <c r="U13" s="16"/>
      <c r="V13" s="5"/>
      <c r="X13" s="99" t="s">
        <v>87</v>
      </c>
    </row>
    <row r="14" spans="1:24" s="2" customFormat="1" ht="18" customHeight="1">
      <c r="A14" s="14"/>
      <c r="B14" s="252"/>
      <c r="C14" s="240"/>
      <c r="D14" s="84">
        <v>6</v>
      </c>
      <c r="E14" s="55" t="s">
        <v>132</v>
      </c>
      <c r="F14" s="220" t="s">
        <v>34</v>
      </c>
      <c r="G14" s="221"/>
      <c r="H14" s="220" t="s">
        <v>121</v>
      </c>
      <c r="I14" s="221"/>
      <c r="J14" s="220" t="s">
        <v>103</v>
      </c>
      <c r="K14" s="221"/>
      <c r="L14" s="220" t="s">
        <v>102</v>
      </c>
      <c r="M14" s="221"/>
      <c r="N14" s="85" t="s">
        <v>146</v>
      </c>
      <c r="O14" s="108">
        <v>6.7949999999999999</v>
      </c>
      <c r="P14" s="120">
        <f t="shared" si="0"/>
        <v>0.12800000000000011</v>
      </c>
      <c r="Q14" s="119">
        <f t="shared" si="1"/>
        <v>3.3999999999999808E-2</v>
      </c>
      <c r="R14" s="63">
        <v>2</v>
      </c>
      <c r="S14" s="16"/>
      <c r="T14" s="64">
        <v>3</v>
      </c>
      <c r="U14" s="16"/>
      <c r="V14" s="5"/>
      <c r="X14" s="99" t="s">
        <v>82</v>
      </c>
    </row>
    <row r="15" spans="1:24" s="2" customFormat="1" ht="18" customHeight="1">
      <c r="A15" s="14"/>
      <c r="B15" s="252"/>
      <c r="C15" s="240"/>
      <c r="D15" s="79">
        <v>7</v>
      </c>
      <c r="E15" s="1" t="s">
        <v>135</v>
      </c>
      <c r="F15" s="220" t="s">
        <v>36</v>
      </c>
      <c r="G15" s="221"/>
      <c r="H15" s="220" t="s">
        <v>66</v>
      </c>
      <c r="I15" s="221"/>
      <c r="J15" s="220" t="s">
        <v>62</v>
      </c>
      <c r="K15" s="221"/>
      <c r="L15" s="220" t="s">
        <v>99</v>
      </c>
      <c r="M15" s="221"/>
      <c r="N15" s="32" t="s">
        <v>143</v>
      </c>
      <c r="O15" s="83">
        <v>6.8019999999999996</v>
      </c>
      <c r="P15" s="120">
        <f t="shared" si="0"/>
        <v>0.13499999999999979</v>
      </c>
      <c r="Q15" s="117">
        <f t="shared" si="1"/>
        <v>6.9999999999996732E-3</v>
      </c>
      <c r="R15" s="65">
        <v>4</v>
      </c>
      <c r="S15" s="16"/>
      <c r="T15" s="65">
        <v>4</v>
      </c>
      <c r="U15" s="16"/>
      <c r="V15" s="5"/>
      <c r="X15" s="99" t="s">
        <v>108</v>
      </c>
    </row>
    <row r="16" spans="1:24" s="2" customFormat="1" ht="18" customHeight="1">
      <c r="A16" s="14"/>
      <c r="B16" s="252"/>
      <c r="C16" s="240"/>
      <c r="D16" s="79">
        <v>8</v>
      </c>
      <c r="E16" s="1" t="s">
        <v>97</v>
      </c>
      <c r="F16" s="220" t="s">
        <v>37</v>
      </c>
      <c r="G16" s="221"/>
      <c r="H16" s="220" t="s">
        <v>69</v>
      </c>
      <c r="I16" s="221"/>
      <c r="J16" s="220" t="s">
        <v>62</v>
      </c>
      <c r="K16" s="221"/>
      <c r="L16" s="220" t="s">
        <v>101</v>
      </c>
      <c r="M16" s="221"/>
      <c r="N16" s="32" t="s">
        <v>146</v>
      </c>
      <c r="O16" s="83">
        <v>6.8650000000000002</v>
      </c>
      <c r="P16" s="120">
        <f t="shared" si="0"/>
        <v>0.1980000000000004</v>
      </c>
      <c r="Q16" s="119">
        <f t="shared" si="1"/>
        <v>6.3000000000000611E-2</v>
      </c>
      <c r="R16" s="64">
        <v>3</v>
      </c>
      <c r="S16" s="16"/>
      <c r="T16" s="66">
        <v>5</v>
      </c>
      <c r="U16" s="16"/>
      <c r="V16" s="5"/>
      <c r="X16" s="99" t="s">
        <v>90</v>
      </c>
    </row>
    <row r="17" spans="1:24" s="2" customFormat="1" ht="18" customHeight="1">
      <c r="A17" s="14"/>
      <c r="B17" s="252"/>
      <c r="C17" s="240"/>
      <c r="D17" s="79">
        <v>9</v>
      </c>
      <c r="E17" s="1" t="s">
        <v>72</v>
      </c>
      <c r="F17" s="220" t="s">
        <v>74</v>
      </c>
      <c r="G17" s="221"/>
      <c r="H17" s="220" t="s">
        <v>73</v>
      </c>
      <c r="I17" s="221"/>
      <c r="J17" s="220" t="s">
        <v>105</v>
      </c>
      <c r="K17" s="221"/>
      <c r="L17" s="220" t="s">
        <v>140</v>
      </c>
      <c r="M17" s="221"/>
      <c r="N17" s="32" t="s">
        <v>145</v>
      </c>
      <c r="O17" s="83">
        <v>6.8810000000000002</v>
      </c>
      <c r="P17" s="120">
        <f t="shared" si="0"/>
        <v>0.21400000000000041</v>
      </c>
      <c r="Q17" s="119">
        <f t="shared" si="1"/>
        <v>1.6000000000000014E-2</v>
      </c>
      <c r="R17" s="66">
        <v>5</v>
      </c>
      <c r="S17" s="16"/>
      <c r="T17" s="67">
        <v>6</v>
      </c>
      <c r="U17" s="16"/>
      <c r="V17" s="5"/>
      <c r="X17" s="99" t="s">
        <v>84</v>
      </c>
    </row>
    <row r="18" spans="1:24" s="2" customFormat="1" ht="18" customHeight="1">
      <c r="A18" s="14"/>
      <c r="B18" s="252"/>
      <c r="C18" s="240"/>
      <c r="D18" s="113">
        <v>10</v>
      </c>
      <c r="E18" s="1" t="s">
        <v>67</v>
      </c>
      <c r="F18" s="220" t="s">
        <v>2</v>
      </c>
      <c r="G18" s="221"/>
      <c r="H18" s="220" t="s">
        <v>63</v>
      </c>
      <c r="I18" s="221"/>
      <c r="J18" s="220" t="s">
        <v>61</v>
      </c>
      <c r="K18" s="221"/>
      <c r="L18" s="220" t="s">
        <v>100</v>
      </c>
      <c r="M18" s="221"/>
      <c r="N18" s="32" t="s">
        <v>145</v>
      </c>
      <c r="O18" s="83">
        <v>6.9349999999999996</v>
      </c>
      <c r="P18" s="120">
        <f t="shared" si="0"/>
        <v>0.26799999999999979</v>
      </c>
      <c r="Q18" s="119">
        <f t="shared" si="1"/>
        <v>5.3999999999999382E-2</v>
      </c>
      <c r="R18" s="68">
        <v>7</v>
      </c>
      <c r="S18" s="16"/>
      <c r="T18" s="68">
        <v>7</v>
      </c>
      <c r="U18" s="16"/>
      <c r="V18" s="5"/>
      <c r="X18" s="99" t="s">
        <v>91</v>
      </c>
    </row>
    <row r="19" spans="1:24" s="2" customFormat="1" ht="18" customHeight="1">
      <c r="A19" s="14"/>
      <c r="B19" s="252"/>
      <c r="C19" s="240"/>
      <c r="D19" s="84">
        <v>11</v>
      </c>
      <c r="E19" s="55" t="s">
        <v>129</v>
      </c>
      <c r="F19" s="220" t="s">
        <v>113</v>
      </c>
      <c r="G19" s="221"/>
      <c r="H19" s="220" t="s">
        <v>71</v>
      </c>
      <c r="I19" s="221"/>
      <c r="J19" s="220" t="s">
        <v>104</v>
      </c>
      <c r="K19" s="221"/>
      <c r="L19" s="220" t="s">
        <v>125</v>
      </c>
      <c r="M19" s="221"/>
      <c r="N19" s="85" t="s">
        <v>147</v>
      </c>
      <c r="O19" s="86">
        <v>6.9669999999999996</v>
      </c>
      <c r="P19" s="120">
        <f t="shared" si="0"/>
        <v>0.29999999999999982</v>
      </c>
      <c r="Q19" s="119">
        <f t="shared" si="1"/>
        <v>3.2000000000000028E-2</v>
      </c>
      <c r="R19" s="63">
        <v>2</v>
      </c>
      <c r="S19" s="16"/>
      <c r="T19" s="16"/>
      <c r="U19" s="16"/>
      <c r="V19" s="5"/>
      <c r="X19" s="99" t="s">
        <v>85</v>
      </c>
    </row>
    <row r="20" spans="1:24" s="2" customFormat="1" ht="18" customHeight="1">
      <c r="A20" s="14"/>
      <c r="B20" s="252"/>
      <c r="C20" s="240"/>
      <c r="D20" s="84">
        <v>12</v>
      </c>
      <c r="E20" s="1" t="s">
        <v>137</v>
      </c>
      <c r="F20" s="220" t="s">
        <v>71</v>
      </c>
      <c r="G20" s="221"/>
      <c r="H20" s="220" t="s">
        <v>113</v>
      </c>
      <c r="I20" s="221"/>
      <c r="J20" s="220" t="s">
        <v>76</v>
      </c>
      <c r="K20" s="221"/>
      <c r="L20" s="220" t="s">
        <v>119</v>
      </c>
      <c r="M20" s="221"/>
      <c r="N20" s="32" t="s">
        <v>148</v>
      </c>
      <c r="O20" s="29">
        <v>7.0060000000000002</v>
      </c>
      <c r="P20" s="120">
        <f t="shared" si="0"/>
        <v>0.33900000000000041</v>
      </c>
      <c r="Q20" s="119">
        <f t="shared" si="1"/>
        <v>3.900000000000059E-2</v>
      </c>
      <c r="R20" s="62">
        <v>1</v>
      </c>
      <c r="S20" s="16"/>
      <c r="T20" s="16"/>
      <c r="U20" s="16"/>
      <c r="V20" s="5"/>
      <c r="X20" s="99" t="s">
        <v>81</v>
      </c>
    </row>
    <row r="21" spans="1:24" s="2" customFormat="1" ht="18" customHeight="1">
      <c r="A21" s="14"/>
      <c r="B21" s="252"/>
      <c r="C21" s="240"/>
      <c r="D21" s="79">
        <v>13</v>
      </c>
      <c r="E21" s="1" t="s">
        <v>131</v>
      </c>
      <c r="F21" s="220" t="s">
        <v>118</v>
      </c>
      <c r="G21" s="221"/>
      <c r="H21" s="220" t="s">
        <v>114</v>
      </c>
      <c r="I21" s="221"/>
      <c r="J21" s="220" t="s">
        <v>122</v>
      </c>
      <c r="K21" s="221"/>
      <c r="L21" s="220" t="s">
        <v>102</v>
      </c>
      <c r="M21" s="221"/>
      <c r="N21" s="32" t="s">
        <v>148</v>
      </c>
      <c r="O21" s="29">
        <v>7.0119999999999996</v>
      </c>
      <c r="P21" s="120">
        <f t="shared" si="0"/>
        <v>0.34499999999999975</v>
      </c>
      <c r="Q21" s="117">
        <f t="shared" si="1"/>
        <v>5.9999999999993392E-3</v>
      </c>
      <c r="R21" s="67">
        <v>6</v>
      </c>
      <c r="S21" s="16"/>
      <c r="T21" s="16"/>
      <c r="U21" s="16"/>
      <c r="V21" s="5"/>
      <c r="X21" s="99" t="s">
        <v>89</v>
      </c>
    </row>
    <row r="22" spans="1:24" s="2" customFormat="1" ht="18" customHeight="1">
      <c r="A22" s="14"/>
      <c r="B22" s="252"/>
      <c r="C22" s="240"/>
      <c r="D22" s="79">
        <v>14</v>
      </c>
      <c r="E22" s="1" t="s">
        <v>50</v>
      </c>
      <c r="F22" s="220" t="s">
        <v>114</v>
      </c>
      <c r="G22" s="221"/>
      <c r="H22" s="220" t="s">
        <v>2</v>
      </c>
      <c r="I22" s="221"/>
      <c r="J22" s="220" t="s">
        <v>62</v>
      </c>
      <c r="K22" s="221"/>
      <c r="L22" s="220" t="s">
        <v>100</v>
      </c>
      <c r="M22" s="221"/>
      <c r="N22" s="85" t="s">
        <v>147</v>
      </c>
      <c r="O22" s="29">
        <v>7.15</v>
      </c>
      <c r="P22" s="120">
        <f t="shared" si="0"/>
        <v>0.48300000000000054</v>
      </c>
      <c r="Q22" s="120">
        <f t="shared" si="1"/>
        <v>0.13800000000000079</v>
      </c>
      <c r="R22" s="65">
        <v>4</v>
      </c>
      <c r="S22" s="16"/>
      <c r="T22" s="16"/>
      <c r="U22" s="16"/>
      <c r="V22" s="5"/>
      <c r="X22" s="99" t="s">
        <v>86</v>
      </c>
    </row>
    <row r="23" spans="1:24" s="2" customFormat="1" ht="18" customHeight="1">
      <c r="A23" s="14"/>
      <c r="B23" s="252"/>
      <c r="C23" s="24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X23" s="99" t="s">
        <v>79</v>
      </c>
    </row>
    <row r="24" spans="1:24" s="2" customFormat="1" ht="18" customHeight="1">
      <c r="A24" s="14"/>
      <c r="B24" s="252"/>
      <c r="C24" s="240"/>
      <c r="D24" s="229" t="s">
        <v>21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14"/>
      <c r="X24" s="99" t="s">
        <v>84</v>
      </c>
    </row>
    <row r="25" spans="1:24" s="2" customFormat="1" ht="18" customHeight="1">
      <c r="A25" s="14"/>
      <c r="B25" s="252"/>
      <c r="C25" s="240"/>
      <c r="D25" s="241" t="s">
        <v>1</v>
      </c>
      <c r="E25" s="228" t="s">
        <v>14</v>
      </c>
      <c r="F25" s="222" t="s">
        <v>44</v>
      </c>
      <c r="G25" s="227" t="s">
        <v>18</v>
      </c>
      <c r="H25" s="231" t="s">
        <v>15</v>
      </c>
      <c r="I25" s="232"/>
      <c r="J25" s="232"/>
      <c r="K25" s="232"/>
      <c r="L25" s="232"/>
      <c r="M25" s="232"/>
      <c r="N25" s="233"/>
      <c r="O25" s="231" t="s">
        <v>16</v>
      </c>
      <c r="P25" s="232"/>
      <c r="Q25" s="232"/>
      <c r="R25" s="232"/>
      <c r="S25" s="232"/>
      <c r="T25" s="232"/>
      <c r="U25" s="233"/>
      <c r="V25" s="14"/>
      <c r="X25" s="99" t="s">
        <v>78</v>
      </c>
    </row>
    <row r="26" spans="1:24" s="2" customFormat="1" ht="18" customHeight="1">
      <c r="A26" s="14"/>
      <c r="B26" s="252"/>
      <c r="C26" s="240"/>
      <c r="D26" s="241"/>
      <c r="E26" s="228"/>
      <c r="F26" s="223"/>
      <c r="G26" s="227"/>
      <c r="H26" s="99" t="s">
        <v>77</v>
      </c>
      <c r="I26" s="31" t="s">
        <v>17</v>
      </c>
      <c r="J26" s="22">
        <v>1</v>
      </c>
      <c r="K26" s="19">
        <v>2</v>
      </c>
      <c r="L26" s="20">
        <v>3</v>
      </c>
      <c r="M26" s="21">
        <v>4</v>
      </c>
      <c r="N26" s="26">
        <v>5</v>
      </c>
      <c r="O26" s="99" t="s">
        <v>77</v>
      </c>
      <c r="P26" s="31" t="s">
        <v>17</v>
      </c>
      <c r="Q26" s="22">
        <v>1</v>
      </c>
      <c r="R26" s="19">
        <v>2</v>
      </c>
      <c r="S26" s="20">
        <v>3</v>
      </c>
      <c r="T26" s="21">
        <v>4</v>
      </c>
      <c r="U26" s="26">
        <v>5</v>
      </c>
      <c r="V26" s="14"/>
      <c r="X26" s="99" t="s">
        <v>80</v>
      </c>
    </row>
    <row r="27" spans="1:24" s="2" customFormat="1" ht="18" customHeight="1">
      <c r="A27" s="14"/>
      <c r="B27" s="252"/>
      <c r="C27" s="240"/>
      <c r="D27" s="61">
        <v>1</v>
      </c>
      <c r="E27" s="1" t="s">
        <v>135</v>
      </c>
      <c r="F27" s="33">
        <v>20</v>
      </c>
      <c r="G27" s="69">
        <v>18</v>
      </c>
      <c r="H27" s="127" t="s">
        <v>79</v>
      </c>
      <c r="I27" s="89">
        <f t="shared" ref="I27:I40" si="2">SUM(J27:N27)</f>
        <v>253.16</v>
      </c>
      <c r="J27" s="107">
        <v>50</v>
      </c>
      <c r="K27" s="106">
        <v>51</v>
      </c>
      <c r="L27" s="105">
        <v>52</v>
      </c>
      <c r="M27" s="107">
        <v>50</v>
      </c>
      <c r="N27" s="107">
        <v>50.16</v>
      </c>
      <c r="O27" s="127" t="s">
        <v>80</v>
      </c>
      <c r="P27" s="89">
        <f t="shared" ref="P27:P40" si="3">SUM(Q27:U27)</f>
        <v>257</v>
      </c>
      <c r="Q27" s="105">
        <v>52</v>
      </c>
      <c r="R27" s="105">
        <v>52</v>
      </c>
      <c r="S27" s="105">
        <v>52</v>
      </c>
      <c r="T27" s="107">
        <v>50</v>
      </c>
      <c r="U27" s="106">
        <v>51</v>
      </c>
      <c r="V27" s="14"/>
      <c r="X27" s="99" t="s">
        <v>83</v>
      </c>
    </row>
    <row r="28" spans="1:24" s="2" customFormat="1" ht="18" customHeight="1">
      <c r="A28" s="14"/>
      <c r="B28" s="252"/>
      <c r="C28" s="240"/>
      <c r="D28" s="61">
        <v>2</v>
      </c>
      <c r="E28" s="1" t="s">
        <v>97</v>
      </c>
      <c r="F28" s="33">
        <v>18</v>
      </c>
      <c r="G28" s="69">
        <f t="shared" ref="G28:G40" si="4">I28+P28</f>
        <v>508.47</v>
      </c>
      <c r="H28" s="127" t="s">
        <v>83</v>
      </c>
      <c r="I28" s="90">
        <f t="shared" si="2"/>
        <v>250.47</v>
      </c>
      <c r="J28" s="107">
        <v>50.47</v>
      </c>
      <c r="K28" s="106">
        <v>51</v>
      </c>
      <c r="L28" s="106">
        <v>51</v>
      </c>
      <c r="M28" s="107">
        <v>50</v>
      </c>
      <c r="N28" s="39">
        <v>48</v>
      </c>
      <c r="O28" s="127" t="s">
        <v>78</v>
      </c>
      <c r="P28" s="87">
        <f t="shared" si="3"/>
        <v>258</v>
      </c>
      <c r="Q28" s="105">
        <v>52</v>
      </c>
      <c r="R28" s="105">
        <v>52</v>
      </c>
      <c r="S28" s="105">
        <v>52</v>
      </c>
      <c r="T28" s="105">
        <v>52</v>
      </c>
      <c r="U28" s="107">
        <v>50</v>
      </c>
      <c r="V28" s="14"/>
      <c r="X28" s="99" t="s">
        <v>88</v>
      </c>
    </row>
    <row r="29" spans="1:24" s="2" customFormat="1" ht="18" customHeight="1">
      <c r="A29" s="14"/>
      <c r="B29" s="252"/>
      <c r="C29" s="240"/>
      <c r="D29" s="61">
        <v>3</v>
      </c>
      <c r="E29" s="1" t="s">
        <v>136</v>
      </c>
      <c r="F29" s="33">
        <v>16</v>
      </c>
      <c r="G29" s="69">
        <f t="shared" si="4"/>
        <v>505.13</v>
      </c>
      <c r="H29" s="127" t="s">
        <v>80</v>
      </c>
      <c r="I29" s="87">
        <f t="shared" si="2"/>
        <v>256.13</v>
      </c>
      <c r="J29" s="132">
        <v>53.13</v>
      </c>
      <c r="K29" s="105">
        <v>52</v>
      </c>
      <c r="L29" s="106">
        <v>51</v>
      </c>
      <c r="M29" s="106">
        <v>51</v>
      </c>
      <c r="N29" s="39">
        <v>49</v>
      </c>
      <c r="O29" s="127" t="s">
        <v>84</v>
      </c>
      <c r="P29" s="25">
        <f t="shared" si="3"/>
        <v>249</v>
      </c>
      <c r="Q29" s="106">
        <v>51</v>
      </c>
      <c r="R29" s="106">
        <v>51</v>
      </c>
      <c r="S29" s="106">
        <v>50</v>
      </c>
      <c r="T29" s="39">
        <v>49</v>
      </c>
      <c r="U29" s="39">
        <v>48</v>
      </c>
      <c r="V29" s="14"/>
      <c r="X29" s="99" t="s">
        <v>90</v>
      </c>
    </row>
    <row r="30" spans="1:24" s="2" customFormat="1" ht="18" customHeight="1">
      <c r="A30" s="14"/>
      <c r="B30" s="252"/>
      <c r="C30" s="240"/>
      <c r="D30" s="61">
        <v>4</v>
      </c>
      <c r="E30" s="1" t="s">
        <v>132</v>
      </c>
      <c r="F30" s="33">
        <v>15</v>
      </c>
      <c r="G30" s="69">
        <f t="shared" si="4"/>
        <v>504.76</v>
      </c>
      <c r="H30" s="127" t="s">
        <v>84</v>
      </c>
      <c r="I30" s="25">
        <f t="shared" si="2"/>
        <v>246.63</v>
      </c>
      <c r="J30" s="39">
        <v>45</v>
      </c>
      <c r="K30" s="107">
        <v>50</v>
      </c>
      <c r="L30" s="105">
        <v>52</v>
      </c>
      <c r="M30" s="105">
        <v>51.63</v>
      </c>
      <c r="N30" s="39">
        <v>48</v>
      </c>
      <c r="O30" s="127" t="s">
        <v>123</v>
      </c>
      <c r="P30" s="88">
        <f t="shared" si="3"/>
        <v>258.13</v>
      </c>
      <c r="Q30" s="106">
        <v>51</v>
      </c>
      <c r="R30" s="105">
        <v>52</v>
      </c>
      <c r="S30" s="132">
        <v>53.13</v>
      </c>
      <c r="T30" s="105">
        <v>52</v>
      </c>
      <c r="U30" s="107">
        <v>50</v>
      </c>
      <c r="V30" s="14"/>
      <c r="X30" s="99" t="s">
        <v>85</v>
      </c>
    </row>
    <row r="31" spans="1:24" s="2" customFormat="1" ht="18" customHeight="1">
      <c r="A31" s="14"/>
      <c r="B31" s="252"/>
      <c r="C31" s="240"/>
      <c r="D31" s="61">
        <v>5</v>
      </c>
      <c r="E31" s="1" t="s">
        <v>72</v>
      </c>
      <c r="F31" s="33">
        <v>14</v>
      </c>
      <c r="G31" s="69">
        <f t="shared" si="4"/>
        <v>503.65999999999997</v>
      </c>
      <c r="H31" s="127" t="s">
        <v>90</v>
      </c>
      <c r="I31" s="90">
        <f t="shared" si="2"/>
        <v>250.66</v>
      </c>
      <c r="J31" s="105">
        <v>52</v>
      </c>
      <c r="K31" s="105">
        <v>52</v>
      </c>
      <c r="L31" s="105">
        <v>51.66</v>
      </c>
      <c r="M31" s="39">
        <v>48</v>
      </c>
      <c r="N31" s="39">
        <v>47</v>
      </c>
      <c r="O31" s="127" t="s">
        <v>85</v>
      </c>
      <c r="P31" s="90">
        <f t="shared" si="3"/>
        <v>253</v>
      </c>
      <c r="Q31" s="105">
        <v>52</v>
      </c>
      <c r="R31" s="107">
        <v>50</v>
      </c>
      <c r="S31" s="105">
        <v>52</v>
      </c>
      <c r="T31" s="107">
        <v>50</v>
      </c>
      <c r="U31" s="39">
        <v>49</v>
      </c>
      <c r="V31" s="14"/>
      <c r="X31" s="99" t="s">
        <v>81</v>
      </c>
    </row>
    <row r="32" spans="1:24" s="2" customFormat="1" ht="18" customHeight="1">
      <c r="A32" s="14"/>
      <c r="B32" s="252"/>
      <c r="C32" s="240"/>
      <c r="D32" s="61">
        <v>6</v>
      </c>
      <c r="E32" s="55" t="s">
        <v>98</v>
      </c>
      <c r="F32" s="33">
        <v>13</v>
      </c>
      <c r="G32" s="69">
        <f t="shared" si="4"/>
        <v>500.33</v>
      </c>
      <c r="H32" s="127" t="s">
        <v>87</v>
      </c>
      <c r="I32" s="90">
        <f t="shared" si="2"/>
        <v>251.32999999999998</v>
      </c>
      <c r="J32" s="39">
        <v>49</v>
      </c>
      <c r="K32" s="106">
        <v>51.33</v>
      </c>
      <c r="L32" s="105">
        <v>52</v>
      </c>
      <c r="M32" s="107">
        <v>50</v>
      </c>
      <c r="N32" s="39">
        <v>49</v>
      </c>
      <c r="O32" s="127" t="s">
        <v>83</v>
      </c>
      <c r="P32" s="25">
        <f t="shared" si="3"/>
        <v>249</v>
      </c>
      <c r="Q32" s="39">
        <v>49</v>
      </c>
      <c r="R32" s="106">
        <v>51</v>
      </c>
      <c r="S32" s="107">
        <v>50</v>
      </c>
      <c r="T32" s="106">
        <v>51</v>
      </c>
      <c r="U32" s="39">
        <v>48</v>
      </c>
      <c r="V32" s="14"/>
      <c r="X32" s="99" t="s">
        <v>86</v>
      </c>
    </row>
    <row r="33" spans="1:24" s="2" customFormat="1" ht="18" customHeight="1">
      <c r="A33" s="14"/>
      <c r="B33" s="252"/>
      <c r="C33" s="240"/>
      <c r="D33" s="61">
        <v>7</v>
      </c>
      <c r="E33" s="1" t="s">
        <v>67</v>
      </c>
      <c r="F33" s="33">
        <v>12</v>
      </c>
      <c r="G33" s="69">
        <f t="shared" si="4"/>
        <v>499.62</v>
      </c>
      <c r="H33" s="127" t="s">
        <v>82</v>
      </c>
      <c r="I33" s="25">
        <f t="shared" si="2"/>
        <v>246.62</v>
      </c>
      <c r="J33" s="107">
        <v>50</v>
      </c>
      <c r="K33" s="107">
        <v>50</v>
      </c>
      <c r="L33" s="107">
        <v>50</v>
      </c>
      <c r="M33" s="39">
        <v>48</v>
      </c>
      <c r="N33" s="39">
        <v>48.62</v>
      </c>
      <c r="O33" s="127" t="s">
        <v>88</v>
      </c>
      <c r="P33" s="90">
        <f t="shared" si="3"/>
        <v>253</v>
      </c>
      <c r="Q33" s="106">
        <v>51</v>
      </c>
      <c r="R33" s="107">
        <v>50</v>
      </c>
      <c r="S33" s="106">
        <v>51</v>
      </c>
      <c r="T33" s="106">
        <v>51</v>
      </c>
      <c r="U33" s="107">
        <v>50</v>
      </c>
      <c r="V33" s="14"/>
      <c r="X33" s="99" t="s">
        <v>108</v>
      </c>
    </row>
    <row r="34" spans="1:24" s="2" customFormat="1" ht="18" customHeight="1">
      <c r="A34" s="14"/>
      <c r="B34" s="252"/>
      <c r="C34" s="240"/>
      <c r="D34" s="61">
        <v>8</v>
      </c>
      <c r="E34" s="1" t="s">
        <v>133</v>
      </c>
      <c r="F34" s="33">
        <v>11</v>
      </c>
      <c r="G34" s="69">
        <f t="shared" si="4"/>
        <v>493.84000000000003</v>
      </c>
      <c r="H34" s="127" t="s">
        <v>88</v>
      </c>
      <c r="I34" s="90">
        <f t="shared" si="2"/>
        <v>252.84</v>
      </c>
      <c r="J34" s="107">
        <v>50</v>
      </c>
      <c r="K34" s="106">
        <v>51</v>
      </c>
      <c r="L34" s="132">
        <v>52.84</v>
      </c>
      <c r="M34" s="107">
        <v>50</v>
      </c>
      <c r="N34" s="39">
        <v>49</v>
      </c>
      <c r="O34" s="127" t="s">
        <v>87</v>
      </c>
      <c r="P34" s="25">
        <f t="shared" si="3"/>
        <v>241</v>
      </c>
      <c r="Q34" s="107">
        <v>50</v>
      </c>
      <c r="R34" s="107">
        <v>50</v>
      </c>
      <c r="S34" s="106">
        <v>51</v>
      </c>
      <c r="T34" s="39">
        <v>49</v>
      </c>
      <c r="U34" s="39">
        <v>41</v>
      </c>
      <c r="V34" s="14"/>
      <c r="X34" s="99" t="s">
        <v>82</v>
      </c>
    </row>
    <row r="35" spans="1:24" s="2" customFormat="1" ht="18" customHeight="1">
      <c r="A35" s="14"/>
      <c r="B35" s="252"/>
      <c r="C35" s="240"/>
      <c r="D35" s="61">
        <v>9</v>
      </c>
      <c r="E35" s="1" t="s">
        <v>128</v>
      </c>
      <c r="F35" s="33">
        <v>10</v>
      </c>
      <c r="G35" s="69">
        <f t="shared" si="4"/>
        <v>492.88</v>
      </c>
      <c r="H35" s="127" t="s">
        <v>85</v>
      </c>
      <c r="I35" s="25">
        <f t="shared" si="2"/>
        <v>245.27</v>
      </c>
      <c r="J35" s="106">
        <v>51</v>
      </c>
      <c r="K35" s="39">
        <v>49</v>
      </c>
      <c r="L35" s="106">
        <v>51</v>
      </c>
      <c r="M35" s="39">
        <v>48</v>
      </c>
      <c r="N35" s="39">
        <v>46.27</v>
      </c>
      <c r="O35" s="127" t="s">
        <v>90</v>
      </c>
      <c r="P35" s="25">
        <f t="shared" si="3"/>
        <v>247.61</v>
      </c>
      <c r="Q35" s="106">
        <v>51</v>
      </c>
      <c r="R35" s="39">
        <v>49</v>
      </c>
      <c r="S35" s="105">
        <v>52</v>
      </c>
      <c r="T35" s="39">
        <v>48</v>
      </c>
      <c r="U35" s="39">
        <v>47.61</v>
      </c>
      <c r="V35" s="14"/>
      <c r="X35" s="99" t="s">
        <v>91</v>
      </c>
    </row>
    <row r="36" spans="1:24" s="2" customFormat="1" ht="18" customHeight="1">
      <c r="A36" s="14"/>
      <c r="B36" s="252"/>
      <c r="C36" s="240"/>
      <c r="D36" s="61">
        <v>10</v>
      </c>
      <c r="E36" s="1" t="s">
        <v>129</v>
      </c>
      <c r="F36" s="33">
        <v>9</v>
      </c>
      <c r="G36" s="69">
        <f t="shared" si="4"/>
        <v>491.77</v>
      </c>
      <c r="H36" s="127" t="s">
        <v>116</v>
      </c>
      <c r="I36" s="25">
        <f t="shared" si="2"/>
        <v>242.77</v>
      </c>
      <c r="J36" s="39">
        <v>48</v>
      </c>
      <c r="K36" s="39">
        <v>49</v>
      </c>
      <c r="L36" s="107">
        <v>50</v>
      </c>
      <c r="M36" s="107">
        <v>49.77</v>
      </c>
      <c r="N36" s="39">
        <v>46</v>
      </c>
      <c r="O36" s="127" t="s">
        <v>91</v>
      </c>
      <c r="P36" s="25">
        <f t="shared" si="3"/>
        <v>249</v>
      </c>
      <c r="Q36" s="39">
        <v>49</v>
      </c>
      <c r="R36" s="106">
        <v>51</v>
      </c>
      <c r="S36" s="106">
        <v>51</v>
      </c>
      <c r="T36" s="107">
        <v>50</v>
      </c>
      <c r="U36" s="39">
        <v>48</v>
      </c>
      <c r="V36" s="14"/>
      <c r="X36" s="99" t="s">
        <v>89</v>
      </c>
    </row>
    <row r="37" spans="1:24" s="2" customFormat="1" ht="18" customHeight="1">
      <c r="A37" s="14"/>
      <c r="B37" s="252"/>
      <c r="C37" s="240"/>
      <c r="D37" s="61">
        <v>11</v>
      </c>
      <c r="E37" s="55" t="s">
        <v>137</v>
      </c>
      <c r="F37" s="33">
        <v>8</v>
      </c>
      <c r="G37" s="69">
        <f t="shared" si="4"/>
        <v>489.36</v>
      </c>
      <c r="H37" s="127" t="s">
        <v>91</v>
      </c>
      <c r="I37" s="25">
        <f t="shared" si="2"/>
        <v>242.36</v>
      </c>
      <c r="J37" s="39">
        <v>48</v>
      </c>
      <c r="K37" s="39">
        <v>48.36</v>
      </c>
      <c r="L37" s="39">
        <v>49</v>
      </c>
      <c r="M37" s="39">
        <v>49</v>
      </c>
      <c r="N37" s="39">
        <v>48</v>
      </c>
      <c r="O37" s="127" t="s">
        <v>116</v>
      </c>
      <c r="P37" s="25">
        <f t="shared" si="3"/>
        <v>247</v>
      </c>
      <c r="Q37" s="39">
        <v>48</v>
      </c>
      <c r="R37" s="106">
        <v>51</v>
      </c>
      <c r="S37" s="106">
        <v>51</v>
      </c>
      <c r="T37" s="107">
        <v>50</v>
      </c>
      <c r="U37" s="39">
        <v>47</v>
      </c>
      <c r="V37" s="14"/>
    </row>
    <row r="38" spans="1:24" s="2" customFormat="1" ht="18" customHeight="1">
      <c r="A38" s="14"/>
      <c r="B38" s="252"/>
      <c r="C38" s="240"/>
      <c r="D38" s="61">
        <v>12</v>
      </c>
      <c r="E38" s="1" t="s">
        <v>131</v>
      </c>
      <c r="F38" s="33">
        <v>7</v>
      </c>
      <c r="G38" s="69">
        <f t="shared" si="4"/>
        <v>486.11</v>
      </c>
      <c r="H38" s="127" t="s">
        <v>120</v>
      </c>
      <c r="I38" s="25">
        <f t="shared" si="2"/>
        <v>249.79</v>
      </c>
      <c r="J38" s="107">
        <v>50</v>
      </c>
      <c r="K38" s="106">
        <v>51</v>
      </c>
      <c r="L38" s="106">
        <v>51</v>
      </c>
      <c r="M38" s="39">
        <v>49</v>
      </c>
      <c r="N38" s="39">
        <v>48.79</v>
      </c>
      <c r="O38" s="127" t="s">
        <v>117</v>
      </c>
      <c r="P38" s="25">
        <f t="shared" si="3"/>
        <v>236.32</v>
      </c>
      <c r="Q38" s="39">
        <v>48</v>
      </c>
      <c r="R38" s="39">
        <v>47</v>
      </c>
      <c r="S38" s="39">
        <v>48</v>
      </c>
      <c r="T38" s="39">
        <v>47</v>
      </c>
      <c r="U38" s="39">
        <v>46.32</v>
      </c>
      <c r="V38" s="14"/>
    </row>
    <row r="39" spans="1:24" s="2" customFormat="1" ht="18" customHeight="1">
      <c r="A39" s="14"/>
      <c r="B39" s="252"/>
      <c r="C39" s="240"/>
      <c r="D39" s="61">
        <v>13</v>
      </c>
      <c r="E39" s="1" t="s">
        <v>50</v>
      </c>
      <c r="F39" s="33">
        <v>6</v>
      </c>
      <c r="G39" s="69">
        <f t="shared" si="4"/>
        <v>462.39</v>
      </c>
      <c r="H39" s="127" t="s">
        <v>117</v>
      </c>
      <c r="I39" s="25">
        <f t="shared" si="2"/>
        <v>210.99</v>
      </c>
      <c r="J39" s="39">
        <v>45</v>
      </c>
      <c r="K39" s="39">
        <v>27</v>
      </c>
      <c r="L39" s="39">
        <v>47</v>
      </c>
      <c r="M39" s="39">
        <v>47</v>
      </c>
      <c r="N39" s="39">
        <v>44.99</v>
      </c>
      <c r="O39" s="127" t="s">
        <v>82</v>
      </c>
      <c r="P39" s="90">
        <f t="shared" si="3"/>
        <v>251.4</v>
      </c>
      <c r="Q39" s="106">
        <v>51</v>
      </c>
      <c r="R39" s="105">
        <v>52</v>
      </c>
      <c r="S39" s="105">
        <v>52</v>
      </c>
      <c r="T39" s="39">
        <v>48</v>
      </c>
      <c r="U39" s="39">
        <v>48.4</v>
      </c>
      <c r="V39" s="14"/>
    </row>
    <row r="40" spans="1:24" s="2" customFormat="1" ht="18" customHeight="1">
      <c r="A40" s="14"/>
      <c r="B40" s="252"/>
      <c r="C40" s="240"/>
      <c r="D40" s="61">
        <v>14</v>
      </c>
      <c r="E40" s="1" t="s">
        <v>134</v>
      </c>
      <c r="F40" s="33">
        <v>5</v>
      </c>
      <c r="G40" s="69">
        <f t="shared" si="4"/>
        <v>448.65999999999997</v>
      </c>
      <c r="H40" s="127" t="s">
        <v>78</v>
      </c>
      <c r="I40" s="88">
        <f t="shared" si="2"/>
        <v>255.02</v>
      </c>
      <c r="J40" s="106">
        <v>51</v>
      </c>
      <c r="K40" s="132">
        <v>53</v>
      </c>
      <c r="L40" s="105">
        <v>52</v>
      </c>
      <c r="M40" s="39">
        <v>49</v>
      </c>
      <c r="N40" s="106">
        <v>50.02</v>
      </c>
      <c r="O40" s="127" t="s">
        <v>120</v>
      </c>
      <c r="P40" s="25">
        <f t="shared" si="3"/>
        <v>193.64</v>
      </c>
      <c r="Q40" s="107">
        <v>50</v>
      </c>
      <c r="R40" s="39">
        <v>52</v>
      </c>
      <c r="S40" s="39">
        <v>1</v>
      </c>
      <c r="T40" s="106">
        <v>50</v>
      </c>
      <c r="U40" s="39">
        <v>40.64</v>
      </c>
      <c r="V40" s="14"/>
    </row>
    <row r="41" spans="1:24" s="2" customFormat="1" ht="18" customHeight="1">
      <c r="A41" s="14"/>
      <c r="B41" s="252"/>
      <c r="C41" s="14"/>
      <c r="D41" s="14"/>
      <c r="E41" s="10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4" s="2" customFormat="1" ht="18" customHeight="1">
      <c r="A42" s="14"/>
      <c r="B42" s="252"/>
      <c r="C42" s="40"/>
      <c r="D42" s="30"/>
      <c r="E42" s="40"/>
      <c r="F42" s="30"/>
      <c r="G42" s="40"/>
      <c r="H42" s="30"/>
      <c r="I42" s="40"/>
      <c r="J42" s="30"/>
      <c r="K42" s="40"/>
      <c r="L42" s="30"/>
      <c r="M42" s="40"/>
      <c r="N42" s="30"/>
      <c r="O42" s="40"/>
      <c r="P42" s="30"/>
      <c r="Q42" s="40"/>
      <c r="R42" s="30"/>
      <c r="S42" s="40"/>
      <c r="T42" s="30"/>
      <c r="U42" s="40"/>
      <c r="V42" s="14"/>
    </row>
    <row r="43" spans="1:24" s="2" customFormat="1" ht="18" customHeight="1">
      <c r="A43" s="14"/>
      <c r="B43" s="25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4"/>
    </row>
    <row r="44" spans="1:24" s="2" customFormat="1" ht="18" customHeight="1">
      <c r="A44" s="14"/>
      <c r="B44" s="252"/>
      <c r="C44" s="240" t="s">
        <v>20</v>
      </c>
      <c r="D44" s="229" t="s">
        <v>106</v>
      </c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30"/>
      <c r="Q44" s="16"/>
      <c r="R44" s="16"/>
      <c r="S44" s="16"/>
      <c r="T44" s="16"/>
      <c r="U44" s="16"/>
      <c r="V44" s="16"/>
    </row>
    <row r="45" spans="1:24" s="2" customFormat="1" ht="18" customHeight="1">
      <c r="A45" s="14"/>
      <c r="B45" s="252"/>
      <c r="C45" s="240"/>
      <c r="D45" s="217" t="s">
        <v>1</v>
      </c>
      <c r="E45" s="228" t="s">
        <v>14</v>
      </c>
      <c r="F45" s="228" t="s">
        <v>64</v>
      </c>
      <c r="G45" s="228"/>
      <c r="H45" s="228" t="s">
        <v>5</v>
      </c>
      <c r="I45" s="228"/>
      <c r="J45" s="187" t="s">
        <v>0</v>
      </c>
      <c r="K45" s="187"/>
      <c r="L45" s="224" t="s">
        <v>11</v>
      </c>
      <c r="M45" s="224"/>
      <c r="N45" s="225" t="s">
        <v>27</v>
      </c>
      <c r="O45" s="226" t="s">
        <v>3</v>
      </c>
      <c r="P45" s="253" t="s">
        <v>94</v>
      </c>
      <c r="Q45" s="253"/>
      <c r="R45" s="239" t="s">
        <v>75</v>
      </c>
      <c r="S45" s="16"/>
      <c r="T45" s="16"/>
      <c r="U45" s="16"/>
      <c r="V45" s="16"/>
    </row>
    <row r="46" spans="1:24" s="2" customFormat="1" ht="18" customHeight="1">
      <c r="A46" s="14"/>
      <c r="B46" s="252"/>
      <c r="C46" s="240"/>
      <c r="D46" s="217"/>
      <c r="E46" s="228"/>
      <c r="F46" s="228"/>
      <c r="G46" s="228"/>
      <c r="H46" s="228"/>
      <c r="I46" s="228"/>
      <c r="J46" s="187"/>
      <c r="K46" s="187"/>
      <c r="L46" s="224"/>
      <c r="M46" s="224"/>
      <c r="N46" s="225"/>
      <c r="O46" s="226"/>
      <c r="P46" s="97" t="s">
        <v>92</v>
      </c>
      <c r="Q46" s="97" t="s">
        <v>93</v>
      </c>
      <c r="R46" s="239"/>
      <c r="S46" s="16"/>
      <c r="T46" s="16"/>
      <c r="U46" s="16"/>
      <c r="V46" s="16"/>
    </row>
    <row r="47" spans="1:24" s="2" customFormat="1" ht="18" customHeight="1">
      <c r="A47" s="14"/>
      <c r="B47" s="252"/>
      <c r="C47" s="240"/>
      <c r="D47" s="100">
        <v>1</v>
      </c>
      <c r="E47" s="1" t="s">
        <v>97</v>
      </c>
      <c r="F47" s="220" t="s">
        <v>69</v>
      </c>
      <c r="G47" s="221"/>
      <c r="H47" s="220" t="s">
        <v>37</v>
      </c>
      <c r="I47" s="221"/>
      <c r="J47" s="220" t="s">
        <v>62</v>
      </c>
      <c r="K47" s="221"/>
      <c r="L47" s="220" t="s">
        <v>101</v>
      </c>
      <c r="M47" s="221"/>
      <c r="N47" s="32" t="s">
        <v>143</v>
      </c>
      <c r="O47" s="82">
        <v>6.6619999999999999</v>
      </c>
      <c r="P47" s="98"/>
      <c r="Q47" s="98"/>
      <c r="R47" s="64">
        <v>3</v>
      </c>
      <c r="S47" s="16"/>
      <c r="T47" s="16"/>
      <c r="U47" s="16"/>
      <c r="V47" s="16"/>
    </row>
    <row r="48" spans="1:24" s="2" customFormat="1" ht="18" customHeight="1">
      <c r="A48" s="14"/>
      <c r="B48" s="252"/>
      <c r="C48" s="240"/>
      <c r="D48" s="100">
        <v>2</v>
      </c>
      <c r="E48" s="1" t="s">
        <v>135</v>
      </c>
      <c r="F48" s="220" t="s">
        <v>66</v>
      </c>
      <c r="G48" s="221"/>
      <c r="H48" s="220" t="s">
        <v>36</v>
      </c>
      <c r="I48" s="221"/>
      <c r="J48" s="220" t="s">
        <v>62</v>
      </c>
      <c r="K48" s="221"/>
      <c r="L48" s="220" t="s">
        <v>99</v>
      </c>
      <c r="M48" s="221"/>
      <c r="N48" s="32" t="s">
        <v>149</v>
      </c>
      <c r="O48" s="82">
        <v>6.6980000000000004</v>
      </c>
      <c r="P48" s="119">
        <f>O48-$O$47</f>
        <v>3.6000000000000476E-2</v>
      </c>
      <c r="Q48" s="118"/>
      <c r="R48" s="63">
        <v>2</v>
      </c>
      <c r="S48" s="16"/>
      <c r="T48" s="16"/>
      <c r="U48" s="16"/>
      <c r="V48" s="16"/>
    </row>
    <row r="49" spans="1:22" s="2" customFormat="1" ht="18" customHeight="1">
      <c r="A49" s="14"/>
      <c r="B49" s="252"/>
      <c r="C49" s="240"/>
      <c r="D49" s="100">
        <v>3</v>
      </c>
      <c r="E49" s="1" t="s">
        <v>67</v>
      </c>
      <c r="F49" s="220" t="s">
        <v>63</v>
      </c>
      <c r="G49" s="221"/>
      <c r="H49" s="220" t="s">
        <v>2</v>
      </c>
      <c r="I49" s="221"/>
      <c r="J49" s="220" t="s">
        <v>61</v>
      </c>
      <c r="K49" s="221"/>
      <c r="L49" s="220" t="s">
        <v>100</v>
      </c>
      <c r="M49" s="221"/>
      <c r="N49" s="32" t="s">
        <v>143</v>
      </c>
      <c r="O49" s="82">
        <v>6.7290000000000001</v>
      </c>
      <c r="P49" s="119">
        <f t="shared" ref="P49:P60" si="5">O49-$O$47</f>
        <v>6.7000000000000171E-2</v>
      </c>
      <c r="Q49" s="119">
        <f>O49-O48</f>
        <v>3.0999999999999694E-2</v>
      </c>
      <c r="R49" s="66">
        <v>5</v>
      </c>
      <c r="S49" s="16"/>
      <c r="T49" s="16"/>
      <c r="U49" s="16"/>
      <c r="V49" s="16"/>
    </row>
    <row r="50" spans="1:22" s="2" customFormat="1" ht="18" customHeight="1">
      <c r="A50" s="14"/>
      <c r="B50" s="252"/>
      <c r="C50" s="240"/>
      <c r="D50" s="100">
        <v>4</v>
      </c>
      <c r="E50" s="1" t="s">
        <v>98</v>
      </c>
      <c r="F50" s="220" t="s">
        <v>37</v>
      </c>
      <c r="G50" s="221"/>
      <c r="H50" s="220" t="s">
        <v>96</v>
      </c>
      <c r="I50" s="221"/>
      <c r="J50" s="220" t="s">
        <v>62</v>
      </c>
      <c r="K50" s="221"/>
      <c r="L50" s="220" t="s">
        <v>101</v>
      </c>
      <c r="M50" s="221"/>
      <c r="N50" s="32" t="s">
        <v>143</v>
      </c>
      <c r="O50" s="82">
        <v>6.7560000000000002</v>
      </c>
      <c r="P50" s="119">
        <f t="shared" si="5"/>
        <v>9.4000000000000306E-2</v>
      </c>
      <c r="Q50" s="119">
        <f t="shared" ref="Q50:Q60" si="6">O50-O49</f>
        <v>2.7000000000000135E-2</v>
      </c>
      <c r="R50" s="62">
        <v>1</v>
      </c>
      <c r="S50" s="16"/>
      <c r="T50" s="16"/>
      <c r="U50" s="16"/>
      <c r="V50" s="16"/>
    </row>
    <row r="51" spans="1:22" s="2" customFormat="1" ht="18" customHeight="1">
      <c r="A51" s="14"/>
      <c r="B51" s="252"/>
      <c r="C51" s="240"/>
      <c r="D51" s="100">
        <v>5</v>
      </c>
      <c r="E51" s="1" t="s">
        <v>133</v>
      </c>
      <c r="F51" s="220" t="s">
        <v>96</v>
      </c>
      <c r="G51" s="221"/>
      <c r="H51" s="220" t="s">
        <v>63</v>
      </c>
      <c r="I51" s="221"/>
      <c r="J51" s="220" t="s">
        <v>62</v>
      </c>
      <c r="K51" s="221"/>
      <c r="L51" s="220" t="s">
        <v>100</v>
      </c>
      <c r="M51" s="221"/>
      <c r="N51" s="32" t="s">
        <v>143</v>
      </c>
      <c r="O51" s="82">
        <v>6.7590000000000003</v>
      </c>
      <c r="P51" s="119">
        <f t="shared" si="5"/>
        <v>9.7000000000000419E-2</v>
      </c>
      <c r="Q51" s="117">
        <f t="shared" si="6"/>
        <v>3.0000000000001137E-3</v>
      </c>
      <c r="R51" s="65">
        <v>4</v>
      </c>
      <c r="S51" s="14"/>
      <c r="T51" s="14"/>
      <c r="U51" s="14"/>
      <c r="V51" s="14"/>
    </row>
    <row r="52" spans="1:22" s="2" customFormat="1" ht="18" customHeight="1">
      <c r="A52" s="14"/>
      <c r="B52" s="252"/>
      <c r="C52" s="240"/>
      <c r="D52" s="100">
        <v>6</v>
      </c>
      <c r="E52" s="55" t="s">
        <v>134</v>
      </c>
      <c r="F52" s="220" t="s">
        <v>118</v>
      </c>
      <c r="G52" s="221"/>
      <c r="H52" s="220" t="s">
        <v>69</v>
      </c>
      <c r="I52" s="221"/>
      <c r="J52" s="220" t="s">
        <v>103</v>
      </c>
      <c r="K52" s="221"/>
      <c r="L52" s="220" t="s">
        <v>140</v>
      </c>
      <c r="M52" s="221"/>
      <c r="N52" s="85" t="s">
        <v>146</v>
      </c>
      <c r="O52" s="108">
        <v>6.766</v>
      </c>
      <c r="P52" s="121">
        <f t="shared" si="5"/>
        <v>0.10400000000000009</v>
      </c>
      <c r="Q52" s="123">
        <f t="shared" si="6"/>
        <v>6.9999999999996732E-3</v>
      </c>
      <c r="R52" s="68">
        <v>7</v>
      </c>
      <c r="S52" s="14"/>
      <c r="T52" s="62">
        <v>1</v>
      </c>
      <c r="U52" s="14"/>
      <c r="V52" s="14"/>
    </row>
    <row r="53" spans="1:22" s="2" customFormat="1" ht="18" customHeight="1">
      <c r="A53" s="14"/>
      <c r="B53" s="252"/>
      <c r="C53" s="240"/>
      <c r="D53" s="100">
        <v>7</v>
      </c>
      <c r="E53" s="1" t="s">
        <v>128</v>
      </c>
      <c r="F53" s="220" t="s">
        <v>74</v>
      </c>
      <c r="G53" s="221"/>
      <c r="H53" s="220" t="s">
        <v>73</v>
      </c>
      <c r="I53" s="221"/>
      <c r="J53" s="220" t="s">
        <v>138</v>
      </c>
      <c r="K53" s="221"/>
      <c r="L53" s="220" t="s">
        <v>100</v>
      </c>
      <c r="M53" s="221"/>
      <c r="N53" s="32" t="s">
        <v>144</v>
      </c>
      <c r="O53" s="82">
        <v>6.766</v>
      </c>
      <c r="P53" s="120">
        <f t="shared" si="5"/>
        <v>0.10400000000000009</v>
      </c>
      <c r="Q53" s="117">
        <f t="shared" si="6"/>
        <v>0</v>
      </c>
      <c r="R53" s="67">
        <v>6</v>
      </c>
      <c r="S53" s="14"/>
      <c r="T53" s="63">
        <v>2</v>
      </c>
      <c r="U53" s="14"/>
      <c r="V53" s="14"/>
    </row>
    <row r="54" spans="1:22" s="2" customFormat="1" ht="18" customHeight="1">
      <c r="A54" s="14"/>
      <c r="B54" s="252"/>
      <c r="C54" s="240"/>
      <c r="D54" s="100">
        <v>8</v>
      </c>
      <c r="E54" s="1" t="s">
        <v>136</v>
      </c>
      <c r="F54" s="220" t="s">
        <v>34</v>
      </c>
      <c r="G54" s="221"/>
      <c r="H54" s="220" t="s">
        <v>66</v>
      </c>
      <c r="I54" s="221"/>
      <c r="J54" s="220" t="s">
        <v>62</v>
      </c>
      <c r="K54" s="221"/>
      <c r="L54" s="220" t="s">
        <v>139</v>
      </c>
      <c r="M54" s="221"/>
      <c r="N54" s="32" t="s">
        <v>143</v>
      </c>
      <c r="O54" s="82">
        <v>6.77</v>
      </c>
      <c r="P54" s="120">
        <f t="shared" si="5"/>
        <v>0.10799999999999965</v>
      </c>
      <c r="Q54" s="117">
        <f t="shared" si="6"/>
        <v>3.9999999999995595E-3</v>
      </c>
      <c r="R54" s="64">
        <v>3</v>
      </c>
      <c r="S54" s="14"/>
      <c r="T54" s="64">
        <v>3</v>
      </c>
      <c r="U54" s="14"/>
      <c r="V54" s="14"/>
    </row>
    <row r="55" spans="1:22" s="2" customFormat="1" ht="18" customHeight="1">
      <c r="A55" s="14"/>
      <c r="B55" s="252"/>
      <c r="C55" s="240"/>
      <c r="D55" s="100">
        <v>9</v>
      </c>
      <c r="E55" s="1" t="s">
        <v>132</v>
      </c>
      <c r="F55" s="220" t="s">
        <v>121</v>
      </c>
      <c r="G55" s="221"/>
      <c r="H55" s="220" t="s">
        <v>34</v>
      </c>
      <c r="I55" s="221"/>
      <c r="J55" s="220" t="s">
        <v>103</v>
      </c>
      <c r="K55" s="221"/>
      <c r="L55" s="220" t="s">
        <v>102</v>
      </c>
      <c r="M55" s="221"/>
      <c r="N55" s="32" t="s">
        <v>143</v>
      </c>
      <c r="O55" s="82">
        <v>6.7729999999999997</v>
      </c>
      <c r="P55" s="120">
        <f t="shared" si="5"/>
        <v>0.11099999999999977</v>
      </c>
      <c r="Q55" s="117">
        <f t="shared" si="6"/>
        <v>3.0000000000001137E-3</v>
      </c>
      <c r="R55" s="62">
        <v>1</v>
      </c>
      <c r="S55" s="14"/>
      <c r="T55" s="65">
        <v>4</v>
      </c>
      <c r="U55" s="14"/>
      <c r="V55" s="14"/>
    </row>
    <row r="56" spans="1:22" s="2" customFormat="1" ht="18" customHeight="1">
      <c r="A56" s="14"/>
      <c r="B56" s="252"/>
      <c r="C56" s="240"/>
      <c r="D56" s="100">
        <v>10</v>
      </c>
      <c r="E56" s="1" t="s">
        <v>50</v>
      </c>
      <c r="F56" s="220" t="s">
        <v>2</v>
      </c>
      <c r="G56" s="221"/>
      <c r="H56" s="220" t="s">
        <v>114</v>
      </c>
      <c r="I56" s="221"/>
      <c r="J56" s="220" t="s">
        <v>62</v>
      </c>
      <c r="K56" s="221"/>
      <c r="L56" s="220" t="s">
        <v>100</v>
      </c>
      <c r="M56" s="221"/>
      <c r="N56" s="32" t="s">
        <v>149</v>
      </c>
      <c r="O56" s="82">
        <v>6.7969999999999997</v>
      </c>
      <c r="P56" s="120">
        <f t="shared" si="5"/>
        <v>0.13499999999999979</v>
      </c>
      <c r="Q56" s="119">
        <f t="shared" si="6"/>
        <v>2.4000000000000021E-2</v>
      </c>
      <c r="R56" s="66">
        <v>5</v>
      </c>
      <c r="S56" s="14"/>
      <c r="T56" s="66">
        <v>5</v>
      </c>
      <c r="U56" s="14"/>
      <c r="V56" s="14"/>
    </row>
    <row r="57" spans="1:22" s="2" customFormat="1" ht="18" customHeight="1">
      <c r="A57" s="14"/>
      <c r="B57" s="252"/>
      <c r="C57" s="240"/>
      <c r="D57" s="100">
        <v>11</v>
      </c>
      <c r="E57" s="55" t="s">
        <v>72</v>
      </c>
      <c r="F57" s="220" t="s">
        <v>73</v>
      </c>
      <c r="G57" s="221"/>
      <c r="H57" s="220" t="s">
        <v>74</v>
      </c>
      <c r="I57" s="221"/>
      <c r="J57" s="220" t="s">
        <v>105</v>
      </c>
      <c r="K57" s="221"/>
      <c r="L57" s="220" t="s">
        <v>140</v>
      </c>
      <c r="M57" s="221"/>
      <c r="N57" s="85" t="s">
        <v>146</v>
      </c>
      <c r="O57" s="86">
        <v>6.8250000000000002</v>
      </c>
      <c r="P57" s="121">
        <f t="shared" si="5"/>
        <v>0.16300000000000026</v>
      </c>
      <c r="Q57" s="122">
        <f t="shared" si="6"/>
        <v>2.8000000000000469E-2</v>
      </c>
      <c r="R57" s="63">
        <v>2</v>
      </c>
      <c r="S57" s="14"/>
      <c r="T57" s="67">
        <v>6</v>
      </c>
      <c r="U57" s="14"/>
      <c r="V57" s="14"/>
    </row>
    <row r="58" spans="1:22" s="2" customFormat="1" ht="18" customHeight="1">
      <c r="A58" s="14"/>
      <c r="B58" s="252"/>
      <c r="C58" s="240"/>
      <c r="D58" s="100">
        <v>12</v>
      </c>
      <c r="E58" s="1" t="s">
        <v>129</v>
      </c>
      <c r="F58" s="220" t="s">
        <v>71</v>
      </c>
      <c r="G58" s="221"/>
      <c r="H58" s="220" t="s">
        <v>113</v>
      </c>
      <c r="I58" s="221"/>
      <c r="J58" s="220" t="s">
        <v>104</v>
      </c>
      <c r="K58" s="221"/>
      <c r="L58" s="220" t="s">
        <v>125</v>
      </c>
      <c r="M58" s="221"/>
      <c r="N58" s="32" t="s">
        <v>150</v>
      </c>
      <c r="O58" s="83">
        <v>6.9630000000000001</v>
      </c>
      <c r="P58" s="120">
        <f t="shared" si="5"/>
        <v>0.30100000000000016</v>
      </c>
      <c r="Q58" s="120">
        <f t="shared" si="6"/>
        <v>0.1379999999999999</v>
      </c>
      <c r="R58" s="68">
        <v>7</v>
      </c>
      <c r="S58" s="14"/>
      <c r="T58" s="68">
        <v>7</v>
      </c>
      <c r="U58" s="14"/>
      <c r="V58" s="14"/>
    </row>
    <row r="59" spans="1:22" s="2" customFormat="1" ht="18" customHeight="1">
      <c r="A59" s="14"/>
      <c r="B59" s="252"/>
      <c r="C59" s="240"/>
      <c r="D59" s="100">
        <v>13</v>
      </c>
      <c r="E59" s="1" t="s">
        <v>137</v>
      </c>
      <c r="F59" s="220" t="s">
        <v>113</v>
      </c>
      <c r="G59" s="221"/>
      <c r="H59" s="220" t="s">
        <v>71</v>
      </c>
      <c r="I59" s="221"/>
      <c r="J59" s="220" t="s">
        <v>141</v>
      </c>
      <c r="K59" s="221"/>
      <c r="L59" s="220" t="s">
        <v>119</v>
      </c>
      <c r="M59" s="221"/>
      <c r="N59" s="32" t="s">
        <v>150</v>
      </c>
      <c r="O59" s="83">
        <v>6.9820000000000002</v>
      </c>
      <c r="P59" s="120">
        <f t="shared" si="5"/>
        <v>0.32000000000000028</v>
      </c>
      <c r="Q59" s="119">
        <f t="shared" si="6"/>
        <v>1.9000000000000128E-2</v>
      </c>
      <c r="R59" s="65">
        <v>4</v>
      </c>
      <c r="S59" s="14"/>
      <c r="T59" s="14"/>
      <c r="U59" s="14"/>
      <c r="V59" s="14"/>
    </row>
    <row r="60" spans="1:22" s="2" customFormat="1" ht="18" customHeight="1">
      <c r="A60" s="14"/>
      <c r="B60" s="252"/>
      <c r="C60" s="240"/>
      <c r="D60" s="100">
        <v>14</v>
      </c>
      <c r="E60" s="1" t="s">
        <v>131</v>
      </c>
      <c r="F60" s="220" t="s">
        <v>114</v>
      </c>
      <c r="G60" s="221"/>
      <c r="H60" s="220" t="s">
        <v>118</v>
      </c>
      <c r="I60" s="221"/>
      <c r="J60" s="220" t="s">
        <v>122</v>
      </c>
      <c r="K60" s="221"/>
      <c r="L60" s="220" t="s">
        <v>102</v>
      </c>
      <c r="M60" s="221"/>
      <c r="N60" s="32" t="s">
        <v>147</v>
      </c>
      <c r="O60" s="29">
        <v>7.06</v>
      </c>
      <c r="P60" s="120">
        <f t="shared" si="5"/>
        <v>0.39799999999999969</v>
      </c>
      <c r="Q60" s="119">
        <f t="shared" si="6"/>
        <v>7.7999999999999403E-2</v>
      </c>
      <c r="R60" s="67">
        <v>6</v>
      </c>
      <c r="S60" s="14"/>
      <c r="T60" s="14"/>
      <c r="U60" s="14"/>
      <c r="V60" s="14"/>
    </row>
    <row r="61" spans="1:22" s="2" customFormat="1" ht="18" customHeight="1">
      <c r="A61" s="5"/>
      <c r="B61" s="252"/>
      <c r="C61" s="24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4"/>
    </row>
    <row r="62" spans="1:22" s="2" customFormat="1" ht="18" customHeight="1">
      <c r="A62" s="14"/>
      <c r="B62" s="252"/>
      <c r="C62" s="240"/>
      <c r="D62" s="229" t="s">
        <v>21</v>
      </c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54"/>
      <c r="V62" s="14"/>
    </row>
    <row r="63" spans="1:22" s="2" customFormat="1" ht="18" customHeight="1">
      <c r="A63" s="14"/>
      <c r="B63" s="252"/>
      <c r="C63" s="240"/>
      <c r="D63" s="217" t="s">
        <v>1</v>
      </c>
      <c r="E63" s="228" t="s">
        <v>14</v>
      </c>
      <c r="F63" s="222" t="s">
        <v>4</v>
      </c>
      <c r="G63" s="227" t="s">
        <v>18</v>
      </c>
      <c r="H63" s="231" t="s">
        <v>15</v>
      </c>
      <c r="I63" s="232"/>
      <c r="J63" s="232"/>
      <c r="K63" s="232"/>
      <c r="L63" s="232"/>
      <c r="M63" s="232"/>
      <c r="N63" s="233"/>
      <c r="O63" s="231" t="s">
        <v>16</v>
      </c>
      <c r="P63" s="232"/>
      <c r="Q63" s="232"/>
      <c r="R63" s="232"/>
      <c r="S63" s="232"/>
      <c r="T63" s="232"/>
      <c r="U63" s="233"/>
      <c r="V63" s="14"/>
    </row>
    <row r="64" spans="1:22" s="2" customFormat="1" ht="18" customHeight="1">
      <c r="A64" s="14"/>
      <c r="B64" s="252"/>
      <c r="C64" s="240"/>
      <c r="D64" s="217"/>
      <c r="E64" s="228"/>
      <c r="F64" s="223"/>
      <c r="G64" s="227"/>
      <c r="H64" s="99" t="s">
        <v>77</v>
      </c>
      <c r="I64" s="31" t="s">
        <v>17</v>
      </c>
      <c r="J64" s="22">
        <v>1</v>
      </c>
      <c r="K64" s="19">
        <v>2</v>
      </c>
      <c r="L64" s="20">
        <v>3</v>
      </c>
      <c r="M64" s="21">
        <v>4</v>
      </c>
      <c r="N64" s="26">
        <v>5</v>
      </c>
      <c r="O64" s="99" t="s">
        <v>77</v>
      </c>
      <c r="P64" s="31" t="s">
        <v>17</v>
      </c>
      <c r="Q64" s="22">
        <v>1</v>
      </c>
      <c r="R64" s="19">
        <v>2</v>
      </c>
      <c r="S64" s="20">
        <v>3</v>
      </c>
      <c r="T64" s="21">
        <v>4</v>
      </c>
      <c r="U64" s="26">
        <v>5</v>
      </c>
      <c r="V64" s="14"/>
    </row>
    <row r="65" spans="1:22" s="2" customFormat="1" ht="18" customHeight="1">
      <c r="A65" s="14"/>
      <c r="B65" s="252"/>
      <c r="C65" s="240"/>
      <c r="D65" s="61">
        <v>1</v>
      </c>
      <c r="E65" s="1" t="s">
        <v>97</v>
      </c>
      <c r="F65" s="33">
        <v>20</v>
      </c>
      <c r="G65" s="109">
        <f>I65+P65</f>
        <v>511.62</v>
      </c>
      <c r="H65" s="127" t="s">
        <v>78</v>
      </c>
      <c r="I65" s="87">
        <f t="shared" ref="I65:I78" si="7">SUM(J65:N65)</f>
        <v>256.63</v>
      </c>
      <c r="J65" s="107">
        <v>50.63</v>
      </c>
      <c r="K65" s="132">
        <v>53</v>
      </c>
      <c r="L65" s="105">
        <v>52</v>
      </c>
      <c r="M65" s="105">
        <v>52</v>
      </c>
      <c r="N65" s="39">
        <v>49</v>
      </c>
      <c r="O65" s="127" t="s">
        <v>83</v>
      </c>
      <c r="P65" s="87">
        <f t="shared" ref="P65:P78" si="8">SUM(Q65:U65)</f>
        <v>254.99</v>
      </c>
      <c r="Q65" s="105">
        <v>51.99</v>
      </c>
      <c r="R65" s="105">
        <v>52</v>
      </c>
      <c r="S65" s="106">
        <v>51</v>
      </c>
      <c r="T65" s="106">
        <v>51</v>
      </c>
      <c r="U65" s="39">
        <v>49</v>
      </c>
      <c r="V65" s="14"/>
    </row>
    <row r="66" spans="1:22" s="2" customFormat="1" ht="18" customHeight="1">
      <c r="A66" s="14"/>
      <c r="B66" s="252"/>
      <c r="C66" s="240"/>
      <c r="D66" s="61">
        <v>2</v>
      </c>
      <c r="E66" s="1" t="s">
        <v>132</v>
      </c>
      <c r="F66" s="33">
        <v>18</v>
      </c>
      <c r="G66" s="109">
        <f t="shared" ref="G66:G78" si="9">I66+P66</f>
        <v>504.55000000000007</v>
      </c>
      <c r="H66" s="127" t="s">
        <v>123</v>
      </c>
      <c r="I66" s="90">
        <f t="shared" si="7"/>
        <v>252.53000000000003</v>
      </c>
      <c r="J66" s="106">
        <v>50.45</v>
      </c>
      <c r="K66" s="105">
        <v>52</v>
      </c>
      <c r="L66" s="107">
        <v>50.63</v>
      </c>
      <c r="M66" s="106">
        <v>50.45</v>
      </c>
      <c r="N66" s="39">
        <v>49</v>
      </c>
      <c r="O66" s="127" t="s">
        <v>84</v>
      </c>
      <c r="P66" s="90">
        <f t="shared" si="8"/>
        <v>252.02</v>
      </c>
      <c r="Q66" s="111">
        <v>50</v>
      </c>
      <c r="R66" s="106">
        <v>51.02</v>
      </c>
      <c r="S66" s="106">
        <v>51</v>
      </c>
      <c r="T66" s="106">
        <v>51</v>
      </c>
      <c r="U66" s="39">
        <v>49</v>
      </c>
      <c r="V66" s="14"/>
    </row>
    <row r="67" spans="1:22" s="2" customFormat="1" ht="18" customHeight="1">
      <c r="A67" s="14"/>
      <c r="B67" s="252"/>
      <c r="C67" s="240"/>
      <c r="D67" s="61">
        <v>3</v>
      </c>
      <c r="E67" s="1" t="s">
        <v>98</v>
      </c>
      <c r="F67" s="33">
        <v>16</v>
      </c>
      <c r="G67" s="109">
        <f t="shared" si="9"/>
        <v>503.65</v>
      </c>
      <c r="H67" s="127" t="s">
        <v>83</v>
      </c>
      <c r="I67" s="114">
        <f t="shared" si="7"/>
        <v>249.26</v>
      </c>
      <c r="J67" s="39">
        <v>48</v>
      </c>
      <c r="K67" s="105">
        <v>52</v>
      </c>
      <c r="L67" s="107">
        <v>50.63</v>
      </c>
      <c r="M67" s="107">
        <v>50.63</v>
      </c>
      <c r="N67" s="39">
        <v>48</v>
      </c>
      <c r="O67" s="127" t="s">
        <v>87</v>
      </c>
      <c r="P67" s="88">
        <f t="shared" si="8"/>
        <v>254.39</v>
      </c>
      <c r="Q67" s="111">
        <v>50</v>
      </c>
      <c r="R67" s="105">
        <v>52.39</v>
      </c>
      <c r="S67" s="105">
        <v>52</v>
      </c>
      <c r="T67" s="105">
        <v>52</v>
      </c>
      <c r="U67" s="39">
        <v>48</v>
      </c>
      <c r="V67" s="14"/>
    </row>
    <row r="68" spans="1:22" s="2" customFormat="1" ht="18" customHeight="1">
      <c r="A68" s="14"/>
      <c r="B68" s="252"/>
      <c r="C68" s="240"/>
      <c r="D68" s="79">
        <v>4</v>
      </c>
      <c r="E68" s="1" t="s">
        <v>67</v>
      </c>
      <c r="F68" s="33">
        <v>15</v>
      </c>
      <c r="G68" s="109">
        <f t="shared" si="9"/>
        <v>503.53999999999996</v>
      </c>
      <c r="H68" s="127" t="s">
        <v>88</v>
      </c>
      <c r="I68" s="88">
        <f t="shared" si="7"/>
        <v>254.63</v>
      </c>
      <c r="J68" s="107">
        <v>50.63</v>
      </c>
      <c r="K68" s="105">
        <v>52</v>
      </c>
      <c r="L68" s="105">
        <v>52</v>
      </c>
      <c r="M68" s="105">
        <v>52</v>
      </c>
      <c r="N68" s="39">
        <v>48</v>
      </c>
      <c r="O68" s="127" t="s">
        <v>82</v>
      </c>
      <c r="P68" s="25">
        <f t="shared" si="8"/>
        <v>248.91</v>
      </c>
      <c r="Q68" s="39">
        <v>49</v>
      </c>
      <c r="R68" s="106">
        <v>51</v>
      </c>
      <c r="S68" s="105">
        <v>51.91</v>
      </c>
      <c r="T68" s="111">
        <v>50</v>
      </c>
      <c r="U68" s="39">
        <v>47</v>
      </c>
      <c r="V68" s="14"/>
    </row>
    <row r="69" spans="1:22" s="2" customFormat="1" ht="18" customHeight="1">
      <c r="A69" s="14"/>
      <c r="B69" s="252"/>
      <c r="C69" s="240"/>
      <c r="D69" s="100">
        <v>5</v>
      </c>
      <c r="E69" s="1" t="s">
        <v>72</v>
      </c>
      <c r="F69" s="33">
        <v>14</v>
      </c>
      <c r="G69" s="109">
        <f t="shared" si="9"/>
        <v>502.37</v>
      </c>
      <c r="H69" s="127" t="s">
        <v>85</v>
      </c>
      <c r="I69" s="114">
        <f t="shared" si="7"/>
        <v>248.79</v>
      </c>
      <c r="J69" s="106">
        <v>50.45</v>
      </c>
      <c r="K69" s="39">
        <v>49</v>
      </c>
      <c r="L69" s="105">
        <v>52</v>
      </c>
      <c r="M69" s="39">
        <v>49.34</v>
      </c>
      <c r="N69" s="39">
        <v>48</v>
      </c>
      <c r="O69" s="127" t="s">
        <v>90</v>
      </c>
      <c r="P69" s="89">
        <f t="shared" si="8"/>
        <v>253.57999999999998</v>
      </c>
      <c r="Q69" s="106">
        <v>51</v>
      </c>
      <c r="R69" s="106">
        <v>51</v>
      </c>
      <c r="S69" s="105">
        <v>52</v>
      </c>
      <c r="T69" s="106">
        <v>50.58</v>
      </c>
      <c r="U69" s="39">
        <v>49</v>
      </c>
      <c r="V69" s="14"/>
    </row>
    <row r="70" spans="1:22" s="2" customFormat="1" ht="18" customHeight="1">
      <c r="A70" s="14"/>
      <c r="B70" s="252"/>
      <c r="C70" s="240"/>
      <c r="D70" s="100">
        <v>6</v>
      </c>
      <c r="E70" s="55" t="s">
        <v>136</v>
      </c>
      <c r="F70" s="33">
        <v>13</v>
      </c>
      <c r="G70" s="109">
        <f t="shared" si="9"/>
        <v>501.70000000000005</v>
      </c>
      <c r="H70" s="127" t="s">
        <v>84</v>
      </c>
      <c r="I70" s="114">
        <f t="shared" si="7"/>
        <v>248.53000000000003</v>
      </c>
      <c r="J70" s="106">
        <v>50.45</v>
      </c>
      <c r="K70" s="107">
        <v>50.63</v>
      </c>
      <c r="L70" s="39">
        <v>49</v>
      </c>
      <c r="M70" s="106">
        <v>50.45</v>
      </c>
      <c r="N70" s="39">
        <v>48</v>
      </c>
      <c r="O70" s="127" t="s">
        <v>80</v>
      </c>
      <c r="P70" s="90">
        <f t="shared" si="8"/>
        <v>253.17000000000002</v>
      </c>
      <c r="Q70" s="105">
        <v>52.17</v>
      </c>
      <c r="R70" s="105">
        <v>52</v>
      </c>
      <c r="S70" s="106">
        <v>51</v>
      </c>
      <c r="T70" s="39">
        <v>49</v>
      </c>
      <c r="U70" s="39">
        <v>49</v>
      </c>
      <c r="V70" s="14"/>
    </row>
    <row r="71" spans="1:22" s="2" customFormat="1" ht="18" customHeight="1">
      <c r="A71" s="14"/>
      <c r="B71" s="252"/>
      <c r="C71" s="240"/>
      <c r="D71" s="100">
        <v>7</v>
      </c>
      <c r="E71" s="1" t="s">
        <v>134</v>
      </c>
      <c r="F71" s="33">
        <v>12</v>
      </c>
      <c r="G71" s="109">
        <f t="shared" si="9"/>
        <v>500.16999999999996</v>
      </c>
      <c r="H71" s="127" t="s">
        <v>120</v>
      </c>
      <c r="I71" s="114">
        <f t="shared" si="7"/>
        <v>249.07</v>
      </c>
      <c r="J71" s="106">
        <v>50.45</v>
      </c>
      <c r="K71" s="107">
        <v>50.63</v>
      </c>
      <c r="L71" s="107">
        <v>50.63</v>
      </c>
      <c r="M71" s="39">
        <v>49</v>
      </c>
      <c r="N71" s="39">
        <v>48.36</v>
      </c>
      <c r="O71" s="127" t="s">
        <v>78</v>
      </c>
      <c r="P71" s="90">
        <f t="shared" si="8"/>
        <v>251.1</v>
      </c>
      <c r="Q71" s="111">
        <v>50</v>
      </c>
      <c r="R71" s="105">
        <v>52</v>
      </c>
      <c r="S71" s="105">
        <v>52</v>
      </c>
      <c r="T71" s="39">
        <v>48</v>
      </c>
      <c r="U71" s="39">
        <v>49.1</v>
      </c>
      <c r="V71" s="14"/>
    </row>
    <row r="72" spans="1:22" s="2" customFormat="1" ht="18" customHeight="1">
      <c r="A72" s="14"/>
      <c r="B72" s="252"/>
      <c r="C72" s="240"/>
      <c r="D72" s="100">
        <v>8</v>
      </c>
      <c r="E72" s="1" t="s">
        <v>128</v>
      </c>
      <c r="F72" s="33">
        <v>11</v>
      </c>
      <c r="G72" s="69">
        <f t="shared" si="9"/>
        <v>493.72</v>
      </c>
      <c r="H72" s="127" t="s">
        <v>90</v>
      </c>
      <c r="I72" s="114">
        <f t="shared" si="7"/>
        <v>248.32000000000002</v>
      </c>
      <c r="J72" s="107">
        <v>50.63</v>
      </c>
      <c r="K72" s="106">
        <v>50.45</v>
      </c>
      <c r="L72" s="105">
        <v>52</v>
      </c>
      <c r="M72" s="39">
        <v>49</v>
      </c>
      <c r="N72" s="39">
        <v>46.24</v>
      </c>
      <c r="O72" s="127" t="s">
        <v>85</v>
      </c>
      <c r="P72" s="25">
        <f t="shared" si="8"/>
        <v>245.4</v>
      </c>
      <c r="Q72" s="106">
        <v>51</v>
      </c>
      <c r="R72" s="39">
        <v>49</v>
      </c>
      <c r="S72" s="39">
        <v>49</v>
      </c>
      <c r="T72" s="39">
        <v>48</v>
      </c>
      <c r="U72" s="39">
        <v>48.4</v>
      </c>
      <c r="V72" s="14"/>
    </row>
    <row r="73" spans="1:22" s="2" customFormat="1" ht="18" customHeight="1">
      <c r="A73" s="14"/>
      <c r="B73" s="252"/>
      <c r="C73" s="240"/>
      <c r="D73" s="100">
        <v>9</v>
      </c>
      <c r="E73" s="1" t="s">
        <v>133</v>
      </c>
      <c r="F73" s="33">
        <v>10</v>
      </c>
      <c r="G73" s="69">
        <f t="shared" si="9"/>
        <v>493.03999999999996</v>
      </c>
      <c r="H73" s="127" t="s">
        <v>87</v>
      </c>
      <c r="I73" s="90">
        <f t="shared" si="7"/>
        <v>250.92</v>
      </c>
      <c r="J73" s="39">
        <v>49</v>
      </c>
      <c r="K73" s="107">
        <v>50.63</v>
      </c>
      <c r="L73" s="105">
        <v>52</v>
      </c>
      <c r="M73" s="106">
        <v>50.45</v>
      </c>
      <c r="N73" s="39">
        <v>48.84</v>
      </c>
      <c r="O73" s="127" t="s">
        <v>88</v>
      </c>
      <c r="P73" s="25">
        <f t="shared" si="8"/>
        <v>242.12</v>
      </c>
      <c r="Q73" s="105">
        <v>51</v>
      </c>
      <c r="R73" s="105">
        <v>52</v>
      </c>
      <c r="S73" s="106">
        <v>51</v>
      </c>
      <c r="T73" s="39">
        <v>40</v>
      </c>
      <c r="U73" s="39">
        <v>48.12</v>
      </c>
      <c r="V73" s="14"/>
    </row>
    <row r="74" spans="1:22" s="2" customFormat="1" ht="18" customHeight="1">
      <c r="A74" s="14"/>
      <c r="B74" s="252"/>
      <c r="C74" s="240"/>
      <c r="D74" s="100">
        <v>10</v>
      </c>
      <c r="E74" s="1" t="s">
        <v>129</v>
      </c>
      <c r="F74" s="33">
        <v>9</v>
      </c>
      <c r="G74" s="69">
        <f t="shared" si="9"/>
        <v>490.8</v>
      </c>
      <c r="H74" s="127" t="s">
        <v>91</v>
      </c>
      <c r="I74" s="114">
        <f t="shared" si="7"/>
        <v>246.42000000000002</v>
      </c>
      <c r="J74" s="39">
        <v>49</v>
      </c>
      <c r="K74" s="106">
        <v>50.45</v>
      </c>
      <c r="L74" s="106">
        <v>50.45</v>
      </c>
      <c r="M74" s="39">
        <v>49</v>
      </c>
      <c r="N74" s="39">
        <v>47.52</v>
      </c>
      <c r="O74" s="127" t="s">
        <v>116</v>
      </c>
      <c r="P74" s="25">
        <f t="shared" si="8"/>
        <v>244.38</v>
      </c>
      <c r="Q74" s="39">
        <v>48</v>
      </c>
      <c r="R74" s="106">
        <v>51</v>
      </c>
      <c r="S74" s="106">
        <v>51</v>
      </c>
      <c r="T74" s="39">
        <v>48</v>
      </c>
      <c r="U74" s="39">
        <v>46.38</v>
      </c>
      <c r="V74" s="14"/>
    </row>
    <row r="75" spans="1:22" s="2" customFormat="1" ht="18" customHeight="1">
      <c r="A75" s="14"/>
      <c r="B75" s="252"/>
      <c r="C75" s="240"/>
      <c r="D75" s="100">
        <v>11</v>
      </c>
      <c r="E75" s="55" t="s">
        <v>131</v>
      </c>
      <c r="F75" s="33">
        <v>8</v>
      </c>
      <c r="G75" s="69">
        <f t="shared" si="9"/>
        <v>490.39</v>
      </c>
      <c r="H75" s="127" t="s">
        <v>117</v>
      </c>
      <c r="I75" s="25">
        <f t="shared" si="7"/>
        <v>239.01</v>
      </c>
      <c r="J75" s="39">
        <v>49</v>
      </c>
      <c r="K75" s="39">
        <v>49</v>
      </c>
      <c r="L75" s="39">
        <v>48</v>
      </c>
      <c r="M75" s="39">
        <v>47</v>
      </c>
      <c r="N75" s="39">
        <v>46.01</v>
      </c>
      <c r="O75" s="127" t="s">
        <v>120</v>
      </c>
      <c r="P75" s="90">
        <f t="shared" si="8"/>
        <v>251.38</v>
      </c>
      <c r="Q75" s="111">
        <v>50</v>
      </c>
      <c r="R75" s="106">
        <v>51</v>
      </c>
      <c r="S75" s="106">
        <v>51</v>
      </c>
      <c r="T75" s="111">
        <v>50</v>
      </c>
      <c r="U75" s="39">
        <v>49.38</v>
      </c>
      <c r="V75" s="14"/>
    </row>
    <row r="76" spans="1:22" s="2" customFormat="1" ht="18" customHeight="1">
      <c r="A76" s="14"/>
      <c r="B76" s="252"/>
      <c r="C76" s="240"/>
      <c r="D76" s="79">
        <v>12</v>
      </c>
      <c r="E76" s="1" t="s">
        <v>50</v>
      </c>
      <c r="F76" s="33">
        <v>7</v>
      </c>
      <c r="G76" s="69">
        <f t="shared" si="9"/>
        <v>485.2</v>
      </c>
      <c r="H76" s="127" t="s">
        <v>82</v>
      </c>
      <c r="I76" s="89">
        <f t="shared" si="7"/>
        <v>252.63</v>
      </c>
      <c r="J76" s="107">
        <v>50.63</v>
      </c>
      <c r="K76" s="105">
        <v>52</v>
      </c>
      <c r="L76" s="132">
        <v>53</v>
      </c>
      <c r="M76" s="39">
        <v>49</v>
      </c>
      <c r="N76" s="39">
        <v>48</v>
      </c>
      <c r="O76" s="127" t="s">
        <v>117</v>
      </c>
      <c r="P76" s="25">
        <f t="shared" si="8"/>
        <v>232.57</v>
      </c>
      <c r="Q76" s="39">
        <v>49</v>
      </c>
      <c r="R76" s="39">
        <v>49</v>
      </c>
      <c r="S76" s="39">
        <v>40.57</v>
      </c>
      <c r="T76" s="39">
        <v>49</v>
      </c>
      <c r="U76" s="39">
        <v>45</v>
      </c>
      <c r="V76" s="14"/>
    </row>
    <row r="77" spans="1:22" s="2" customFormat="1" ht="18" customHeight="1">
      <c r="A77" s="14"/>
      <c r="B77" s="252"/>
      <c r="C77" s="240"/>
      <c r="D77" s="79">
        <v>13</v>
      </c>
      <c r="E77" s="1" t="s">
        <v>137</v>
      </c>
      <c r="F77" s="33">
        <v>6</v>
      </c>
      <c r="G77" s="69">
        <f t="shared" si="9"/>
        <v>483.2</v>
      </c>
      <c r="H77" s="127" t="s">
        <v>116</v>
      </c>
      <c r="I77" s="114">
        <f t="shared" si="7"/>
        <v>240.91</v>
      </c>
      <c r="J77" s="39">
        <v>47</v>
      </c>
      <c r="K77" s="39">
        <v>48</v>
      </c>
      <c r="L77" s="39">
        <v>49</v>
      </c>
      <c r="M77" s="39">
        <v>49</v>
      </c>
      <c r="N77" s="39">
        <v>47.91</v>
      </c>
      <c r="O77" s="127" t="s">
        <v>91</v>
      </c>
      <c r="P77" s="25">
        <f t="shared" si="8"/>
        <v>242.29</v>
      </c>
      <c r="Q77" s="39">
        <v>49</v>
      </c>
      <c r="R77" s="39">
        <v>49</v>
      </c>
      <c r="S77" s="39">
        <v>48</v>
      </c>
      <c r="T77" s="39">
        <v>48</v>
      </c>
      <c r="U77" s="39">
        <v>48.29</v>
      </c>
      <c r="V77" s="14"/>
    </row>
    <row r="78" spans="1:22" s="2" customFormat="1" ht="18" customHeight="1">
      <c r="A78" s="14"/>
      <c r="B78" s="252"/>
      <c r="C78" s="240"/>
      <c r="D78" s="79">
        <v>14</v>
      </c>
      <c r="E78" s="1" t="s">
        <v>135</v>
      </c>
      <c r="F78" s="33">
        <v>5</v>
      </c>
      <c r="G78" s="69">
        <f t="shared" si="9"/>
        <v>479.98</v>
      </c>
      <c r="H78" s="127" t="s">
        <v>80</v>
      </c>
      <c r="I78" s="90">
        <f t="shared" si="7"/>
        <v>250.45</v>
      </c>
      <c r="J78" s="105">
        <v>52</v>
      </c>
      <c r="K78" s="39">
        <v>48</v>
      </c>
      <c r="L78" s="105">
        <v>52</v>
      </c>
      <c r="M78" s="106">
        <v>50.45</v>
      </c>
      <c r="N78" s="39">
        <v>48</v>
      </c>
      <c r="O78" s="127" t="s">
        <v>79</v>
      </c>
      <c r="P78" s="25">
        <f t="shared" si="8"/>
        <v>229.53</v>
      </c>
      <c r="Q78" s="111">
        <v>50</v>
      </c>
      <c r="R78" s="39">
        <v>28</v>
      </c>
      <c r="S78" s="106">
        <v>51</v>
      </c>
      <c r="T78" s="106">
        <v>50.53</v>
      </c>
      <c r="U78" s="111">
        <v>50</v>
      </c>
      <c r="V78" s="14"/>
    </row>
    <row r="79" spans="1:2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</sheetData>
  <sortState ref="E65:U78">
    <sortCondition descending="1" ref="G65:G78"/>
  </sortState>
  <mergeCells count="153">
    <mergeCell ref="E2:S2"/>
    <mergeCell ref="B2:D2"/>
    <mergeCell ref="N7:N8"/>
    <mergeCell ref="O7:O8"/>
    <mergeCell ref="R7:R8"/>
    <mergeCell ref="C6:C40"/>
    <mergeCell ref="D6:Q6"/>
    <mergeCell ref="D7:D8"/>
    <mergeCell ref="E7:E8"/>
    <mergeCell ref="F7:G8"/>
    <mergeCell ref="H7:I8"/>
    <mergeCell ref="O25:U25"/>
    <mergeCell ref="H25:N25"/>
    <mergeCell ref="D24:U24"/>
    <mergeCell ref="D25:D26"/>
    <mergeCell ref="B6:B78"/>
    <mergeCell ref="P45:Q45"/>
    <mergeCell ref="P7:Q7"/>
    <mergeCell ref="D62:U62"/>
    <mergeCell ref="J7:K8"/>
    <mergeCell ref="L7:M8"/>
    <mergeCell ref="C44:C78"/>
    <mergeCell ref="D45:D46"/>
    <mergeCell ref="R45:R46"/>
    <mergeCell ref="N45:N46"/>
    <mergeCell ref="O45:O46"/>
    <mergeCell ref="G25:G26"/>
    <mergeCell ref="D63:D64"/>
    <mergeCell ref="E63:E64"/>
    <mergeCell ref="F63:F64"/>
    <mergeCell ref="G63:G64"/>
    <mergeCell ref="F47:G47"/>
    <mergeCell ref="F49:G49"/>
    <mergeCell ref="F51:G51"/>
    <mergeCell ref="F53:G53"/>
    <mergeCell ref="F55:G55"/>
    <mergeCell ref="F57:G57"/>
    <mergeCell ref="F59:G59"/>
    <mergeCell ref="E45:E46"/>
    <mergeCell ref="F45:G46"/>
    <mergeCell ref="H45:I46"/>
    <mergeCell ref="D44:P44"/>
    <mergeCell ref="H63:N63"/>
    <mergeCell ref="O63:U63"/>
    <mergeCell ref="E25:E26"/>
    <mergeCell ref="H47:I47"/>
    <mergeCell ref="J47:K47"/>
    <mergeCell ref="L47:M47"/>
    <mergeCell ref="F19:G19"/>
    <mergeCell ref="F20:G20"/>
    <mergeCell ref="F21:G21"/>
    <mergeCell ref="F22:G22"/>
    <mergeCell ref="H9:I9"/>
    <mergeCell ref="H11:I11"/>
    <mergeCell ref="H13:I13"/>
    <mergeCell ref="H15:I15"/>
    <mergeCell ref="H17:I17"/>
    <mergeCell ref="H19:I19"/>
    <mergeCell ref="H21:I21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J11:K11"/>
    <mergeCell ref="L11:M11"/>
    <mergeCell ref="H12:I12"/>
    <mergeCell ref="J12:K12"/>
    <mergeCell ref="L12:M12"/>
    <mergeCell ref="J9:K9"/>
    <mergeCell ref="L9:M9"/>
    <mergeCell ref="H10:I10"/>
    <mergeCell ref="J10:K10"/>
    <mergeCell ref="L10:M10"/>
    <mergeCell ref="J15:K15"/>
    <mergeCell ref="L15:M15"/>
    <mergeCell ref="H16:I16"/>
    <mergeCell ref="J16:K16"/>
    <mergeCell ref="L16:M16"/>
    <mergeCell ref="J13:K13"/>
    <mergeCell ref="L13:M13"/>
    <mergeCell ref="H14:I14"/>
    <mergeCell ref="J14:K14"/>
    <mergeCell ref="L14:M14"/>
    <mergeCell ref="J19:K19"/>
    <mergeCell ref="L19:M19"/>
    <mergeCell ref="H20:I20"/>
    <mergeCell ref="J20:K20"/>
    <mergeCell ref="L20:M20"/>
    <mergeCell ref="J17:K17"/>
    <mergeCell ref="L17:M17"/>
    <mergeCell ref="H18:I18"/>
    <mergeCell ref="J18:K18"/>
    <mergeCell ref="L18:M18"/>
    <mergeCell ref="F48:G48"/>
    <mergeCell ref="H48:I48"/>
    <mergeCell ref="J48:K48"/>
    <mergeCell ref="L48:M48"/>
    <mergeCell ref="J21:K21"/>
    <mergeCell ref="L21:M21"/>
    <mergeCell ref="H22:I22"/>
    <mergeCell ref="J22:K22"/>
    <mergeCell ref="L22:M22"/>
    <mergeCell ref="F25:F26"/>
    <mergeCell ref="J45:K46"/>
    <mergeCell ref="L45:M46"/>
    <mergeCell ref="H51:I51"/>
    <mergeCell ref="J51:K51"/>
    <mergeCell ref="L51:M51"/>
    <mergeCell ref="F52:G52"/>
    <mergeCell ref="H52:I52"/>
    <mergeCell ref="J52:K52"/>
    <mergeCell ref="L52:M52"/>
    <mergeCell ref="H49:I49"/>
    <mergeCell ref="J49:K49"/>
    <mergeCell ref="L49:M49"/>
    <mergeCell ref="F50:G50"/>
    <mergeCell ref="H50:I50"/>
    <mergeCell ref="J50:K50"/>
    <mergeCell ref="L50:M50"/>
    <mergeCell ref="H55:I55"/>
    <mergeCell ref="J55:K55"/>
    <mergeCell ref="L55:M55"/>
    <mergeCell ref="F56:G56"/>
    <mergeCell ref="H56:I56"/>
    <mergeCell ref="J56:K56"/>
    <mergeCell ref="L56:M56"/>
    <mergeCell ref="H53:I53"/>
    <mergeCell ref="J53:K53"/>
    <mergeCell ref="L53:M53"/>
    <mergeCell ref="F54:G54"/>
    <mergeCell ref="H54:I54"/>
    <mergeCell ref="J54:K54"/>
    <mergeCell ref="L54:M54"/>
    <mergeCell ref="H59:I59"/>
    <mergeCell ref="J59:K59"/>
    <mergeCell ref="L59:M59"/>
    <mergeCell ref="F60:G60"/>
    <mergeCell ref="H60:I60"/>
    <mergeCell ref="J60:K60"/>
    <mergeCell ref="L60:M60"/>
    <mergeCell ref="H57:I57"/>
    <mergeCell ref="J57:K57"/>
    <mergeCell ref="L57:M57"/>
    <mergeCell ref="F58:G58"/>
    <mergeCell ref="H58:I58"/>
    <mergeCell ref="J58:K58"/>
    <mergeCell ref="L58:M58"/>
  </mergeCells>
  <pageMargins left="0.7" right="0.7" top="0.78740157499999996" bottom="0.78740157499999996" header="0.3" footer="0.3"/>
  <pageSetup paperSize="9" orientation="portrait" r:id="rId1"/>
  <ignoredErrors>
    <ignoredError sqref="P7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83"/>
  <sheetViews>
    <sheetView zoomScale="90" zoomScaleNormal="90" workbookViewId="0">
      <selection activeCell="J68" sqref="J68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2" width="9.7109375" style="2" customWidth="1"/>
    <col min="23" max="23" width="4.5703125" style="2" customWidth="1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4" ht="43.5" customHeight="1">
      <c r="A2" s="14"/>
      <c r="B2" s="234" t="s">
        <v>43</v>
      </c>
      <c r="C2" s="234"/>
      <c r="D2" s="234"/>
      <c r="E2" s="207" t="s">
        <v>169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130" t="s">
        <v>35</v>
      </c>
      <c r="U2" s="124"/>
      <c r="V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4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4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4" s="2" customFormat="1" ht="18" customHeight="1">
      <c r="A6" s="14"/>
      <c r="B6" s="252">
        <v>40487</v>
      </c>
      <c r="C6" s="240" t="s">
        <v>25</v>
      </c>
      <c r="D6" s="229" t="s">
        <v>170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6"/>
      <c r="S6" s="16"/>
      <c r="T6" s="16"/>
      <c r="U6" s="16"/>
      <c r="V6" s="5"/>
    </row>
    <row r="7" spans="1:24" s="2" customFormat="1" ht="18" customHeight="1">
      <c r="A7" s="14"/>
      <c r="B7" s="252"/>
      <c r="C7" s="240"/>
      <c r="D7" s="241" t="s">
        <v>1</v>
      </c>
      <c r="E7" s="242" t="s">
        <v>14</v>
      </c>
      <c r="F7" s="244" t="s">
        <v>55</v>
      </c>
      <c r="G7" s="245"/>
      <c r="H7" s="248" t="s">
        <v>5</v>
      </c>
      <c r="I7" s="249"/>
      <c r="J7" s="255" t="s">
        <v>0</v>
      </c>
      <c r="K7" s="256"/>
      <c r="L7" s="244" t="s">
        <v>11</v>
      </c>
      <c r="M7" s="245"/>
      <c r="N7" s="235" t="s">
        <v>27</v>
      </c>
      <c r="O7" s="237" t="s">
        <v>3</v>
      </c>
      <c r="P7" s="253" t="s">
        <v>94</v>
      </c>
      <c r="Q7" s="253"/>
      <c r="R7" s="239" t="s">
        <v>75</v>
      </c>
      <c r="S7" s="16"/>
      <c r="T7" s="16"/>
      <c r="U7" s="16"/>
      <c r="V7" s="5"/>
    </row>
    <row r="8" spans="1:24" s="2" customFormat="1" ht="18" customHeight="1">
      <c r="A8" s="14"/>
      <c r="B8" s="252"/>
      <c r="C8" s="240"/>
      <c r="D8" s="241"/>
      <c r="E8" s="243"/>
      <c r="F8" s="246"/>
      <c r="G8" s="247"/>
      <c r="H8" s="250"/>
      <c r="I8" s="251"/>
      <c r="J8" s="257"/>
      <c r="K8" s="258"/>
      <c r="L8" s="246"/>
      <c r="M8" s="247"/>
      <c r="N8" s="236"/>
      <c r="O8" s="238"/>
      <c r="P8" s="126" t="s">
        <v>92</v>
      </c>
      <c r="Q8" s="126" t="s">
        <v>93</v>
      </c>
      <c r="R8" s="239"/>
      <c r="S8" s="16"/>
      <c r="T8" s="16"/>
      <c r="U8" s="16"/>
      <c r="V8" s="5"/>
      <c r="X8" s="99" t="s">
        <v>88</v>
      </c>
    </row>
    <row r="9" spans="1:24" s="2" customFormat="1" ht="18" customHeight="1">
      <c r="A9" s="14"/>
      <c r="B9" s="252"/>
      <c r="C9" s="240"/>
      <c r="D9" s="125">
        <v>1</v>
      </c>
      <c r="E9" s="1" t="s">
        <v>166</v>
      </c>
      <c r="F9" s="220" t="s">
        <v>167</v>
      </c>
      <c r="G9" s="221"/>
      <c r="H9" s="220" t="s">
        <v>34</v>
      </c>
      <c r="I9" s="221"/>
      <c r="J9" s="220" t="s">
        <v>103</v>
      </c>
      <c r="K9" s="221"/>
      <c r="L9" s="220" t="s">
        <v>102</v>
      </c>
      <c r="M9" s="221"/>
      <c r="N9" s="85" t="s">
        <v>144</v>
      </c>
      <c r="O9" s="82">
        <v>6.6760000000000002</v>
      </c>
      <c r="P9" s="98"/>
      <c r="Q9" s="98"/>
      <c r="R9" s="64">
        <v>3</v>
      </c>
      <c r="S9" s="16"/>
      <c r="T9" s="16"/>
      <c r="U9" s="16"/>
      <c r="V9" s="5"/>
      <c r="X9" s="99" t="s">
        <v>78</v>
      </c>
    </row>
    <row r="10" spans="1:24" s="2" customFormat="1" ht="18" customHeight="1">
      <c r="A10" s="14"/>
      <c r="B10" s="252"/>
      <c r="C10" s="240"/>
      <c r="D10" s="125">
        <v>2</v>
      </c>
      <c r="E10" s="1" t="s">
        <v>135</v>
      </c>
      <c r="F10" s="220" t="s">
        <v>66</v>
      </c>
      <c r="G10" s="221"/>
      <c r="H10" s="220" t="s">
        <v>36</v>
      </c>
      <c r="I10" s="221"/>
      <c r="J10" s="220" t="s">
        <v>62</v>
      </c>
      <c r="K10" s="221"/>
      <c r="L10" s="220" t="s">
        <v>99</v>
      </c>
      <c r="M10" s="221"/>
      <c r="N10" s="32" t="s">
        <v>143</v>
      </c>
      <c r="O10" s="82">
        <v>6.6779999999999999</v>
      </c>
      <c r="P10" s="117">
        <f>O10-$O$9</f>
        <v>1.9999999999997797E-3</v>
      </c>
      <c r="Q10" s="129"/>
      <c r="R10" s="66">
        <v>5</v>
      </c>
      <c r="S10" s="16"/>
      <c r="T10" s="16"/>
      <c r="U10" s="16"/>
      <c r="V10" s="5"/>
      <c r="X10" s="99" t="s">
        <v>80</v>
      </c>
    </row>
    <row r="11" spans="1:24" s="2" customFormat="1" ht="18" customHeight="1">
      <c r="A11" s="14"/>
      <c r="B11" s="252"/>
      <c r="C11" s="240"/>
      <c r="D11" s="125">
        <v>3</v>
      </c>
      <c r="E11" s="1" t="s">
        <v>133</v>
      </c>
      <c r="F11" s="220" t="s">
        <v>63</v>
      </c>
      <c r="G11" s="221"/>
      <c r="H11" s="220" t="s">
        <v>96</v>
      </c>
      <c r="I11" s="221"/>
      <c r="J11" s="220" t="s">
        <v>62</v>
      </c>
      <c r="K11" s="221"/>
      <c r="L11" s="220" t="s">
        <v>100</v>
      </c>
      <c r="M11" s="221"/>
      <c r="N11" s="32" t="s">
        <v>145</v>
      </c>
      <c r="O11" s="82">
        <v>6.7720000000000002</v>
      </c>
      <c r="P11" s="119">
        <f t="shared" ref="P11:P21" si="0">O11-$O$9</f>
        <v>9.6000000000000085E-2</v>
      </c>
      <c r="Q11" s="119">
        <f>O11-O10</f>
        <v>9.4000000000000306E-2</v>
      </c>
      <c r="R11" s="67">
        <v>6</v>
      </c>
      <c r="S11" s="16"/>
      <c r="T11" s="16"/>
      <c r="U11" s="16"/>
      <c r="V11" s="5"/>
      <c r="X11" s="99" t="s">
        <v>83</v>
      </c>
    </row>
    <row r="12" spans="1:24" s="2" customFormat="1" ht="18" customHeight="1">
      <c r="A12" s="14"/>
      <c r="B12" s="252"/>
      <c r="C12" s="240"/>
      <c r="D12" s="125">
        <v>4</v>
      </c>
      <c r="E12" s="1" t="s">
        <v>186</v>
      </c>
      <c r="F12" s="220" t="s">
        <v>96</v>
      </c>
      <c r="G12" s="221"/>
      <c r="H12" s="220" t="s">
        <v>121</v>
      </c>
      <c r="I12" s="221"/>
      <c r="J12" s="220" t="s">
        <v>103</v>
      </c>
      <c r="K12" s="221"/>
      <c r="L12" s="220" t="s">
        <v>140</v>
      </c>
      <c r="M12" s="221"/>
      <c r="N12" s="32" t="s">
        <v>145</v>
      </c>
      <c r="O12" s="82">
        <v>6.7809999999999997</v>
      </c>
      <c r="P12" s="120">
        <f t="shared" si="0"/>
        <v>0.10499999999999954</v>
      </c>
      <c r="Q12" s="117">
        <f t="shared" ref="Q12:Q21" si="1">O12-O11</f>
        <v>8.9999999999994529E-3</v>
      </c>
      <c r="R12" s="62">
        <v>1</v>
      </c>
      <c r="S12" s="16"/>
      <c r="T12" s="62">
        <v>1</v>
      </c>
      <c r="U12" s="16"/>
      <c r="V12" s="5"/>
      <c r="X12" s="99" t="s">
        <v>79</v>
      </c>
    </row>
    <row r="13" spans="1:24" s="2" customFormat="1" ht="18" customHeight="1">
      <c r="A13" s="14"/>
      <c r="B13" s="252"/>
      <c r="C13" s="240"/>
      <c r="D13" s="125">
        <v>5</v>
      </c>
      <c r="E13" s="55" t="s">
        <v>132</v>
      </c>
      <c r="F13" s="220" t="s">
        <v>121</v>
      </c>
      <c r="G13" s="221"/>
      <c r="H13" s="220" t="s">
        <v>167</v>
      </c>
      <c r="I13" s="221"/>
      <c r="J13" s="220" t="s">
        <v>103</v>
      </c>
      <c r="K13" s="221"/>
      <c r="L13" s="220" t="s">
        <v>102</v>
      </c>
      <c r="M13" s="221"/>
      <c r="N13" s="85" t="s">
        <v>145</v>
      </c>
      <c r="O13" s="82">
        <v>6.7859999999999996</v>
      </c>
      <c r="P13" s="120">
        <f t="shared" si="0"/>
        <v>0.10999999999999943</v>
      </c>
      <c r="Q13" s="117">
        <f t="shared" si="1"/>
        <v>4.9999999999998934E-3</v>
      </c>
      <c r="R13" s="63">
        <v>2</v>
      </c>
      <c r="S13" s="16"/>
      <c r="T13" s="63">
        <v>2</v>
      </c>
      <c r="U13" s="16"/>
      <c r="V13" s="5"/>
      <c r="X13" s="99" t="s">
        <v>87</v>
      </c>
    </row>
    <row r="14" spans="1:24" s="2" customFormat="1" ht="18" customHeight="1">
      <c r="A14" s="14"/>
      <c r="B14" s="252"/>
      <c r="C14" s="240"/>
      <c r="D14" s="125">
        <v>6</v>
      </c>
      <c r="E14" s="1" t="s">
        <v>172</v>
      </c>
      <c r="F14" s="220" t="s">
        <v>71</v>
      </c>
      <c r="G14" s="221"/>
      <c r="H14" s="220" t="s">
        <v>159</v>
      </c>
      <c r="I14" s="221"/>
      <c r="J14" s="220" t="s">
        <v>62</v>
      </c>
      <c r="K14" s="221"/>
      <c r="L14" s="220" t="s">
        <v>102</v>
      </c>
      <c r="M14" s="221"/>
      <c r="N14" s="32" t="s">
        <v>150</v>
      </c>
      <c r="O14" s="86">
        <v>6.8579999999999997</v>
      </c>
      <c r="P14" s="120">
        <f t="shared" si="0"/>
        <v>0.1819999999999995</v>
      </c>
      <c r="Q14" s="119">
        <f t="shared" si="1"/>
        <v>7.2000000000000064E-2</v>
      </c>
      <c r="R14" s="65">
        <v>4</v>
      </c>
      <c r="S14" s="16"/>
      <c r="T14" s="64">
        <v>3</v>
      </c>
      <c r="U14" s="16"/>
      <c r="V14" s="5"/>
      <c r="X14" s="99" t="s">
        <v>82</v>
      </c>
    </row>
    <row r="15" spans="1:24" s="2" customFormat="1" ht="18" customHeight="1">
      <c r="A15" s="14"/>
      <c r="B15" s="252"/>
      <c r="C15" s="240"/>
      <c r="D15" s="125">
        <v>7</v>
      </c>
      <c r="E15" s="1" t="s">
        <v>131</v>
      </c>
      <c r="F15" s="220" t="s">
        <v>118</v>
      </c>
      <c r="G15" s="221"/>
      <c r="H15" s="220" t="s">
        <v>114</v>
      </c>
      <c r="I15" s="221"/>
      <c r="J15" s="220" t="s">
        <v>62</v>
      </c>
      <c r="K15" s="221"/>
      <c r="L15" s="220" t="s">
        <v>100</v>
      </c>
      <c r="M15" s="221"/>
      <c r="N15" s="32" t="s">
        <v>148</v>
      </c>
      <c r="O15" s="83">
        <v>6.875</v>
      </c>
      <c r="P15" s="120">
        <f t="shared" si="0"/>
        <v>0.19899999999999984</v>
      </c>
      <c r="Q15" s="119">
        <f t="shared" si="1"/>
        <v>1.7000000000000348E-2</v>
      </c>
      <c r="R15" s="68">
        <v>7</v>
      </c>
      <c r="S15" s="16"/>
      <c r="T15" s="65">
        <v>4</v>
      </c>
      <c r="U15" s="16"/>
      <c r="V15" s="5"/>
      <c r="X15" s="99" t="s">
        <v>108</v>
      </c>
    </row>
    <row r="16" spans="1:24" s="2" customFormat="1" ht="18" customHeight="1">
      <c r="A16" s="14"/>
      <c r="B16" s="252"/>
      <c r="C16" s="240"/>
      <c r="D16" s="125">
        <v>8</v>
      </c>
      <c r="E16" s="1" t="s">
        <v>161</v>
      </c>
      <c r="F16" s="220" t="s">
        <v>73</v>
      </c>
      <c r="G16" s="221"/>
      <c r="H16" s="220" t="s">
        <v>113</v>
      </c>
      <c r="I16" s="221"/>
      <c r="J16" s="220" t="s">
        <v>138</v>
      </c>
      <c r="K16" s="221"/>
      <c r="L16" s="220" t="s">
        <v>100</v>
      </c>
      <c r="M16" s="221"/>
      <c r="N16" s="32" t="s">
        <v>147</v>
      </c>
      <c r="O16" s="83">
        <v>6.9260000000000002</v>
      </c>
      <c r="P16" s="120">
        <f t="shared" si="0"/>
        <v>0.25</v>
      </c>
      <c r="Q16" s="119">
        <f t="shared" si="1"/>
        <v>5.1000000000000156E-2</v>
      </c>
      <c r="R16" s="66">
        <v>5</v>
      </c>
      <c r="S16" s="16"/>
      <c r="T16" s="66">
        <v>5</v>
      </c>
      <c r="U16" s="16"/>
      <c r="V16" s="5"/>
      <c r="X16" s="99" t="s">
        <v>90</v>
      </c>
    </row>
    <row r="17" spans="1:24" s="2" customFormat="1" ht="18" customHeight="1">
      <c r="A17" s="14"/>
      <c r="B17" s="252"/>
      <c r="C17" s="240"/>
      <c r="D17" s="125">
        <v>9</v>
      </c>
      <c r="E17" s="55" t="s">
        <v>67</v>
      </c>
      <c r="F17" s="220" t="s">
        <v>2</v>
      </c>
      <c r="G17" s="221"/>
      <c r="H17" s="220" t="s">
        <v>63</v>
      </c>
      <c r="I17" s="221"/>
      <c r="J17" s="220" t="s">
        <v>61</v>
      </c>
      <c r="K17" s="221"/>
      <c r="L17" s="220" t="s">
        <v>100</v>
      </c>
      <c r="M17" s="221"/>
      <c r="N17" s="85" t="s">
        <v>145</v>
      </c>
      <c r="O17" s="83">
        <v>6.9580000000000002</v>
      </c>
      <c r="P17" s="120">
        <f t="shared" si="0"/>
        <v>0.28200000000000003</v>
      </c>
      <c r="Q17" s="119">
        <f t="shared" si="1"/>
        <v>3.2000000000000028E-2</v>
      </c>
      <c r="R17" s="68">
        <v>7</v>
      </c>
      <c r="S17" s="16"/>
      <c r="T17" s="67">
        <v>6</v>
      </c>
      <c r="U17" s="16"/>
      <c r="V17" s="5"/>
      <c r="X17" s="99" t="s">
        <v>84</v>
      </c>
    </row>
    <row r="18" spans="1:24" s="2" customFormat="1" ht="18" customHeight="1">
      <c r="A18" s="14"/>
      <c r="B18" s="252"/>
      <c r="C18" s="240"/>
      <c r="D18" s="125">
        <v>10</v>
      </c>
      <c r="E18" s="1" t="s">
        <v>136</v>
      </c>
      <c r="F18" s="220" t="s">
        <v>34</v>
      </c>
      <c r="G18" s="221"/>
      <c r="H18" s="220" t="s">
        <v>66</v>
      </c>
      <c r="I18" s="221"/>
      <c r="J18" s="220" t="s">
        <v>156</v>
      </c>
      <c r="K18" s="221"/>
      <c r="L18" s="220" t="s">
        <v>102</v>
      </c>
      <c r="M18" s="221"/>
      <c r="N18" s="32" t="s">
        <v>144</v>
      </c>
      <c r="O18" s="29">
        <v>7.024</v>
      </c>
      <c r="P18" s="120">
        <f t="shared" si="0"/>
        <v>0.34799999999999986</v>
      </c>
      <c r="Q18" s="119">
        <f t="shared" si="1"/>
        <v>6.5999999999999837E-2</v>
      </c>
      <c r="R18" s="64">
        <v>3</v>
      </c>
      <c r="S18" s="16"/>
      <c r="T18" s="68">
        <v>7</v>
      </c>
      <c r="U18" s="16"/>
      <c r="V18" s="5"/>
      <c r="X18" s="99" t="s">
        <v>91</v>
      </c>
    </row>
    <row r="19" spans="1:24" s="2" customFormat="1" ht="18" customHeight="1">
      <c r="A19" s="14"/>
      <c r="B19" s="252"/>
      <c r="C19" s="240"/>
      <c r="D19" s="125">
        <v>11</v>
      </c>
      <c r="E19" s="1" t="s">
        <v>173</v>
      </c>
      <c r="F19" s="220" t="s">
        <v>159</v>
      </c>
      <c r="G19" s="221"/>
      <c r="H19" s="220" t="s">
        <v>158</v>
      </c>
      <c r="I19" s="221"/>
      <c r="J19" s="220" t="s">
        <v>157</v>
      </c>
      <c r="K19" s="221"/>
      <c r="L19" s="220" t="s">
        <v>155</v>
      </c>
      <c r="M19" s="221"/>
      <c r="N19" s="32" t="s">
        <v>150</v>
      </c>
      <c r="O19" s="29">
        <v>7.0350000000000001</v>
      </c>
      <c r="P19" s="120">
        <f t="shared" si="0"/>
        <v>0.35899999999999999</v>
      </c>
      <c r="Q19" s="119">
        <f t="shared" si="1"/>
        <v>1.1000000000000121E-2</v>
      </c>
      <c r="R19" s="65">
        <v>4</v>
      </c>
      <c r="S19" s="16"/>
      <c r="T19" s="131">
        <v>8</v>
      </c>
      <c r="U19" s="16"/>
      <c r="V19" s="5"/>
      <c r="X19" s="99" t="s">
        <v>85</v>
      </c>
    </row>
    <row r="20" spans="1:24" s="2" customFormat="1" ht="18" customHeight="1">
      <c r="A20" s="14"/>
      <c r="B20" s="252"/>
      <c r="C20" s="240"/>
      <c r="D20" s="125">
        <v>12</v>
      </c>
      <c r="E20" s="1" t="s">
        <v>72</v>
      </c>
      <c r="F20" s="220" t="s">
        <v>160</v>
      </c>
      <c r="G20" s="221"/>
      <c r="H20" s="220" t="s">
        <v>73</v>
      </c>
      <c r="I20" s="221"/>
      <c r="J20" s="220" t="s">
        <v>104</v>
      </c>
      <c r="K20" s="221"/>
      <c r="L20" s="220" t="s">
        <v>65</v>
      </c>
      <c r="M20" s="221"/>
      <c r="N20" s="85" t="s">
        <v>145</v>
      </c>
      <c r="O20" s="29">
        <v>7.0629999999999997</v>
      </c>
      <c r="P20" s="120">
        <f t="shared" si="0"/>
        <v>0.38699999999999957</v>
      </c>
      <c r="Q20" s="119">
        <f t="shared" si="1"/>
        <v>2.7999999999999581E-2</v>
      </c>
      <c r="R20" s="67">
        <v>6</v>
      </c>
      <c r="S20" s="16"/>
      <c r="T20" s="16"/>
      <c r="U20" s="16"/>
      <c r="V20" s="5"/>
      <c r="X20" s="99" t="s">
        <v>81</v>
      </c>
    </row>
    <row r="21" spans="1:24" s="2" customFormat="1" ht="18" customHeight="1">
      <c r="A21" s="14"/>
      <c r="B21" s="252"/>
      <c r="C21" s="240"/>
      <c r="D21" s="125">
        <v>13</v>
      </c>
      <c r="E21" s="1" t="s">
        <v>162</v>
      </c>
      <c r="F21" s="220" t="s">
        <v>113</v>
      </c>
      <c r="G21" s="221"/>
      <c r="H21" s="220" t="s">
        <v>160</v>
      </c>
      <c r="I21" s="221"/>
      <c r="J21" s="220" t="s">
        <v>163</v>
      </c>
      <c r="K21" s="221"/>
      <c r="L21" s="220" t="s">
        <v>164</v>
      </c>
      <c r="M21" s="221"/>
      <c r="N21" s="85" t="s">
        <v>148</v>
      </c>
      <c r="O21" s="29">
        <v>7.0720000000000001</v>
      </c>
      <c r="P21" s="120">
        <f t="shared" si="0"/>
        <v>0.39599999999999991</v>
      </c>
      <c r="Q21" s="117">
        <f t="shared" si="1"/>
        <v>9.0000000000003411E-3</v>
      </c>
      <c r="R21" s="63">
        <v>2</v>
      </c>
      <c r="S21" s="16"/>
      <c r="T21" s="16"/>
      <c r="U21" s="16"/>
      <c r="V21" s="5"/>
      <c r="X21" s="99" t="s">
        <v>89</v>
      </c>
    </row>
    <row r="22" spans="1:24" s="2" customFormat="1" ht="18" customHeight="1">
      <c r="A22" s="14"/>
      <c r="B22" s="252"/>
      <c r="C22" s="240"/>
      <c r="D22" s="125">
        <v>14</v>
      </c>
      <c r="E22" s="1" t="s">
        <v>171</v>
      </c>
      <c r="F22" s="220" t="s">
        <v>158</v>
      </c>
      <c r="G22" s="221"/>
      <c r="H22" s="220" t="s">
        <v>71</v>
      </c>
      <c r="I22" s="221"/>
      <c r="J22" s="220" t="s">
        <v>76</v>
      </c>
      <c r="K22" s="221"/>
      <c r="L22" s="220" t="s">
        <v>119</v>
      </c>
      <c r="M22" s="221"/>
      <c r="N22" s="85" t="s">
        <v>150</v>
      </c>
      <c r="O22" s="29">
        <v>7.1639999999999997</v>
      </c>
      <c r="P22" s="120">
        <f t="shared" ref="P22:P23" si="2">O22-$O$9</f>
        <v>0.48799999999999955</v>
      </c>
      <c r="Q22" s="119">
        <f t="shared" ref="Q22:Q23" si="3">O22-O21</f>
        <v>9.1999999999999638E-2</v>
      </c>
      <c r="R22" s="62">
        <v>1</v>
      </c>
      <c r="S22" s="16"/>
      <c r="T22" s="16"/>
      <c r="U22" s="16"/>
      <c r="V22" s="5"/>
      <c r="X22" s="99"/>
    </row>
    <row r="23" spans="1:24" s="2" customFormat="1" ht="18" customHeight="1">
      <c r="A23" s="14"/>
      <c r="B23" s="252"/>
      <c r="C23" s="240"/>
      <c r="D23" s="125">
        <v>15</v>
      </c>
      <c r="E23" s="1" t="s">
        <v>50</v>
      </c>
      <c r="F23" s="220" t="s">
        <v>114</v>
      </c>
      <c r="G23" s="221"/>
      <c r="H23" s="220" t="s">
        <v>2</v>
      </c>
      <c r="I23" s="221"/>
      <c r="J23" s="220" t="s">
        <v>61</v>
      </c>
      <c r="K23" s="221"/>
      <c r="L23" s="220" t="s">
        <v>100</v>
      </c>
      <c r="M23" s="221"/>
      <c r="N23" s="85" t="s">
        <v>147</v>
      </c>
      <c r="O23" s="29">
        <v>7.2009999999999996</v>
      </c>
      <c r="P23" s="120">
        <f t="shared" si="2"/>
        <v>0.52499999999999947</v>
      </c>
      <c r="Q23" s="119">
        <f t="shared" si="3"/>
        <v>3.6999999999999922E-2</v>
      </c>
      <c r="R23" s="131">
        <v>8</v>
      </c>
      <c r="S23" s="16"/>
      <c r="T23" s="16"/>
      <c r="U23" s="16"/>
      <c r="V23" s="5"/>
      <c r="X23" s="99"/>
    </row>
    <row r="24" spans="1:24" s="2" customFormat="1" ht="18" customHeight="1">
      <c r="A24" s="14"/>
      <c r="B24" s="252"/>
      <c r="C24" s="24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X24" s="99" t="s">
        <v>79</v>
      </c>
    </row>
    <row r="25" spans="1:24" s="2" customFormat="1" ht="18" customHeight="1">
      <c r="A25" s="14"/>
      <c r="B25" s="252"/>
      <c r="C25" s="240"/>
      <c r="D25" s="229" t="s">
        <v>21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14"/>
      <c r="X25" s="99" t="s">
        <v>84</v>
      </c>
    </row>
    <row r="26" spans="1:24" s="2" customFormat="1" ht="18" customHeight="1">
      <c r="A26" s="14"/>
      <c r="B26" s="252"/>
      <c r="C26" s="240"/>
      <c r="D26" s="241" t="s">
        <v>1</v>
      </c>
      <c r="E26" s="228" t="s">
        <v>14</v>
      </c>
      <c r="F26" s="222" t="s">
        <v>44</v>
      </c>
      <c r="G26" s="227" t="s">
        <v>18</v>
      </c>
      <c r="H26" s="231" t="s">
        <v>15</v>
      </c>
      <c r="I26" s="232"/>
      <c r="J26" s="232"/>
      <c r="K26" s="232"/>
      <c r="L26" s="232"/>
      <c r="M26" s="232"/>
      <c r="N26" s="233"/>
      <c r="O26" s="231" t="s">
        <v>16</v>
      </c>
      <c r="P26" s="232"/>
      <c r="Q26" s="232"/>
      <c r="R26" s="232"/>
      <c r="S26" s="232"/>
      <c r="T26" s="232"/>
      <c r="U26" s="233"/>
      <c r="V26" s="14"/>
      <c r="X26" s="99" t="s">
        <v>78</v>
      </c>
    </row>
    <row r="27" spans="1:24" s="2" customFormat="1" ht="18" customHeight="1">
      <c r="A27" s="14"/>
      <c r="B27" s="252"/>
      <c r="C27" s="240"/>
      <c r="D27" s="241"/>
      <c r="E27" s="228"/>
      <c r="F27" s="223"/>
      <c r="G27" s="227"/>
      <c r="H27" s="99" t="s">
        <v>77</v>
      </c>
      <c r="I27" s="31" t="s">
        <v>17</v>
      </c>
      <c r="J27" s="22">
        <v>1</v>
      </c>
      <c r="K27" s="19">
        <v>2</v>
      </c>
      <c r="L27" s="20">
        <v>3</v>
      </c>
      <c r="M27" s="21">
        <v>4</v>
      </c>
      <c r="N27" s="26">
        <v>5</v>
      </c>
      <c r="O27" s="99" t="s">
        <v>77</v>
      </c>
      <c r="P27" s="31" t="s">
        <v>17</v>
      </c>
      <c r="Q27" s="22">
        <v>1</v>
      </c>
      <c r="R27" s="19">
        <v>2</v>
      </c>
      <c r="S27" s="20">
        <v>3</v>
      </c>
      <c r="T27" s="21">
        <v>4</v>
      </c>
      <c r="U27" s="26">
        <v>5</v>
      </c>
      <c r="V27" s="14"/>
      <c r="X27" s="99" t="s">
        <v>80</v>
      </c>
    </row>
    <row r="28" spans="1:24" s="2" customFormat="1" ht="18" customHeight="1">
      <c r="A28" s="14"/>
      <c r="B28" s="252"/>
      <c r="C28" s="240"/>
      <c r="D28" s="125">
        <v>1</v>
      </c>
      <c r="E28" s="1" t="s">
        <v>133</v>
      </c>
      <c r="F28" s="33">
        <v>20</v>
      </c>
      <c r="G28" s="109">
        <f t="shared" ref="G28:G42" si="4">I28+P28</f>
        <v>509.26</v>
      </c>
      <c r="H28" s="127" t="s">
        <v>88</v>
      </c>
      <c r="I28" s="88">
        <f t="shared" ref="I28:I38" si="5">SUM(J28:N28)</f>
        <v>255.73</v>
      </c>
      <c r="J28" s="106">
        <v>51</v>
      </c>
      <c r="K28" s="106">
        <v>51</v>
      </c>
      <c r="L28" s="105">
        <v>52</v>
      </c>
      <c r="M28" s="106">
        <v>51</v>
      </c>
      <c r="N28" s="106">
        <v>50.73</v>
      </c>
      <c r="O28" s="127" t="s">
        <v>87</v>
      </c>
      <c r="P28" s="88">
        <f t="shared" ref="P28:P42" si="6">SUM(Q28:U28)</f>
        <v>253.53</v>
      </c>
      <c r="Q28" s="106">
        <v>51</v>
      </c>
      <c r="R28" s="106">
        <v>51</v>
      </c>
      <c r="S28" s="105">
        <v>52</v>
      </c>
      <c r="T28" s="107">
        <v>50</v>
      </c>
      <c r="U28" s="107">
        <v>49.53</v>
      </c>
      <c r="V28" s="14"/>
      <c r="X28" s="99" t="s">
        <v>83</v>
      </c>
    </row>
    <row r="29" spans="1:24" s="2" customFormat="1" ht="18" customHeight="1">
      <c r="A29" s="14"/>
      <c r="B29" s="252"/>
      <c r="C29" s="240"/>
      <c r="D29" s="125">
        <v>2</v>
      </c>
      <c r="E29" s="1" t="s">
        <v>132</v>
      </c>
      <c r="F29" s="33">
        <v>18</v>
      </c>
      <c r="G29" s="109">
        <f t="shared" si="4"/>
        <v>508.93</v>
      </c>
      <c r="H29" s="127" t="s">
        <v>123</v>
      </c>
      <c r="I29" s="90">
        <f t="shared" si="5"/>
        <v>251.17000000000002</v>
      </c>
      <c r="J29" s="107">
        <v>50</v>
      </c>
      <c r="K29" s="107">
        <v>50</v>
      </c>
      <c r="L29" s="105">
        <v>52</v>
      </c>
      <c r="M29" s="105">
        <v>52.17</v>
      </c>
      <c r="N29" s="39">
        <v>47</v>
      </c>
      <c r="O29" s="127" t="s">
        <v>174</v>
      </c>
      <c r="P29" s="87">
        <f t="shared" si="6"/>
        <v>257.76</v>
      </c>
      <c r="Q29" s="105">
        <v>52</v>
      </c>
      <c r="R29" s="105">
        <v>52</v>
      </c>
      <c r="S29" s="105">
        <v>52</v>
      </c>
      <c r="T29" s="132">
        <v>52.76</v>
      </c>
      <c r="U29" s="39">
        <v>49</v>
      </c>
      <c r="V29" s="14"/>
      <c r="X29" s="99" t="s">
        <v>88</v>
      </c>
    </row>
    <row r="30" spans="1:24" s="2" customFormat="1" ht="18" customHeight="1">
      <c r="A30" s="14"/>
      <c r="B30" s="252"/>
      <c r="C30" s="240"/>
      <c r="D30" s="125">
        <v>3</v>
      </c>
      <c r="E30" s="1" t="s">
        <v>166</v>
      </c>
      <c r="F30" s="33">
        <v>16</v>
      </c>
      <c r="G30" s="109">
        <f t="shared" si="4"/>
        <v>505.52</v>
      </c>
      <c r="H30" s="127" t="s">
        <v>174</v>
      </c>
      <c r="I30" s="87">
        <f t="shared" si="5"/>
        <v>256.57</v>
      </c>
      <c r="J30" s="105">
        <v>51.57</v>
      </c>
      <c r="K30" s="132">
        <v>53</v>
      </c>
      <c r="L30" s="106">
        <v>51</v>
      </c>
      <c r="M30" s="105">
        <v>52</v>
      </c>
      <c r="N30" s="39">
        <v>49</v>
      </c>
      <c r="O30" s="127" t="s">
        <v>177</v>
      </c>
      <c r="P30" s="25">
        <f t="shared" si="6"/>
        <v>248.95</v>
      </c>
      <c r="Q30" s="107">
        <v>49.95</v>
      </c>
      <c r="R30" s="106">
        <v>51</v>
      </c>
      <c r="S30" s="39">
        <v>49</v>
      </c>
      <c r="T30" s="106">
        <v>51</v>
      </c>
      <c r="U30" s="39">
        <v>48</v>
      </c>
      <c r="V30" s="14"/>
      <c r="X30" s="99" t="s">
        <v>90</v>
      </c>
    </row>
    <row r="31" spans="1:24" s="2" customFormat="1" ht="18" customHeight="1">
      <c r="A31" s="14"/>
      <c r="B31" s="252"/>
      <c r="C31" s="240"/>
      <c r="D31" s="125">
        <v>4</v>
      </c>
      <c r="E31" s="1" t="s">
        <v>186</v>
      </c>
      <c r="F31" s="33">
        <v>15</v>
      </c>
      <c r="G31" s="109">
        <f t="shared" si="4"/>
        <v>504.51</v>
      </c>
      <c r="H31" s="127" t="s">
        <v>87</v>
      </c>
      <c r="I31" s="90">
        <f t="shared" si="5"/>
        <v>253.38</v>
      </c>
      <c r="J31" s="39">
        <v>49</v>
      </c>
      <c r="K31" s="105">
        <v>52.38</v>
      </c>
      <c r="L31" s="105">
        <v>52</v>
      </c>
      <c r="M31" s="105">
        <v>52</v>
      </c>
      <c r="N31" s="39">
        <v>48</v>
      </c>
      <c r="O31" s="127" t="s">
        <v>123</v>
      </c>
      <c r="P31" s="89">
        <f t="shared" si="6"/>
        <v>251.13</v>
      </c>
      <c r="Q31" s="107">
        <v>50</v>
      </c>
      <c r="R31" s="105">
        <v>52.13</v>
      </c>
      <c r="S31" s="107">
        <v>50</v>
      </c>
      <c r="T31" s="106">
        <v>51</v>
      </c>
      <c r="U31" s="39">
        <v>48</v>
      </c>
      <c r="V31" s="14"/>
      <c r="X31" s="99" t="s">
        <v>85</v>
      </c>
    </row>
    <row r="32" spans="1:24" s="2" customFormat="1" ht="18" customHeight="1">
      <c r="A32" s="14"/>
      <c r="B32" s="252"/>
      <c r="C32" s="240"/>
      <c r="D32" s="125">
        <v>5</v>
      </c>
      <c r="E32" s="55" t="s">
        <v>135</v>
      </c>
      <c r="F32" s="33">
        <v>14</v>
      </c>
      <c r="G32" s="109">
        <f t="shared" si="4"/>
        <v>503.44000000000005</v>
      </c>
      <c r="H32" s="127" t="s">
        <v>80</v>
      </c>
      <c r="I32" s="89">
        <f t="shared" si="5"/>
        <v>253.52</v>
      </c>
      <c r="J32" s="105">
        <v>52</v>
      </c>
      <c r="K32" s="107">
        <v>50</v>
      </c>
      <c r="L32" s="105">
        <v>51.52</v>
      </c>
      <c r="M32" s="106">
        <v>51</v>
      </c>
      <c r="N32" s="39">
        <v>49</v>
      </c>
      <c r="O32" s="127" t="s">
        <v>79</v>
      </c>
      <c r="P32" s="25">
        <f t="shared" si="6"/>
        <v>249.92000000000002</v>
      </c>
      <c r="Q32" s="107">
        <v>50</v>
      </c>
      <c r="R32" s="106">
        <v>51</v>
      </c>
      <c r="S32" s="105">
        <v>51.92</v>
      </c>
      <c r="T32" s="39">
        <v>49</v>
      </c>
      <c r="U32" s="39">
        <v>48</v>
      </c>
      <c r="V32" s="14"/>
      <c r="X32" s="99" t="s">
        <v>81</v>
      </c>
    </row>
    <row r="33" spans="1:24" s="2" customFormat="1" ht="18" customHeight="1">
      <c r="A33" s="14"/>
      <c r="B33" s="252"/>
      <c r="C33" s="240"/>
      <c r="D33" s="125">
        <v>6</v>
      </c>
      <c r="E33" s="1" t="s">
        <v>72</v>
      </c>
      <c r="F33" s="33">
        <v>13</v>
      </c>
      <c r="G33" s="69">
        <f t="shared" si="4"/>
        <v>494.03</v>
      </c>
      <c r="H33" s="127" t="s">
        <v>81</v>
      </c>
      <c r="I33" s="25">
        <f t="shared" si="5"/>
        <v>246.14</v>
      </c>
      <c r="J33" s="39">
        <v>49</v>
      </c>
      <c r="K33" s="107">
        <v>50</v>
      </c>
      <c r="L33" s="107">
        <v>50</v>
      </c>
      <c r="M33" s="39">
        <v>49</v>
      </c>
      <c r="N33" s="39">
        <v>48.14</v>
      </c>
      <c r="O33" s="127" t="s">
        <v>85</v>
      </c>
      <c r="P33" s="25">
        <f t="shared" si="6"/>
        <v>247.89</v>
      </c>
      <c r="Q33" s="106">
        <v>51</v>
      </c>
      <c r="R33" s="106">
        <v>51</v>
      </c>
      <c r="S33" s="107">
        <v>50</v>
      </c>
      <c r="T33" s="39">
        <v>49</v>
      </c>
      <c r="U33" s="39">
        <v>46.89</v>
      </c>
      <c r="V33" s="14"/>
      <c r="X33" s="99" t="s">
        <v>86</v>
      </c>
    </row>
    <row r="34" spans="1:24" s="2" customFormat="1" ht="18" customHeight="1">
      <c r="A34" s="14"/>
      <c r="B34" s="252"/>
      <c r="C34" s="240"/>
      <c r="D34" s="125">
        <v>7</v>
      </c>
      <c r="E34" s="1" t="s">
        <v>172</v>
      </c>
      <c r="F34" s="33">
        <v>12</v>
      </c>
      <c r="G34" s="69">
        <f t="shared" si="4"/>
        <v>488.88</v>
      </c>
      <c r="H34" s="127" t="s">
        <v>91</v>
      </c>
      <c r="I34" s="25">
        <f t="shared" si="5"/>
        <v>248.14</v>
      </c>
      <c r="J34" s="107">
        <v>50</v>
      </c>
      <c r="K34" s="107">
        <v>50</v>
      </c>
      <c r="L34" s="107">
        <v>50</v>
      </c>
      <c r="M34" s="39">
        <v>49</v>
      </c>
      <c r="N34" s="39">
        <v>49.14</v>
      </c>
      <c r="O34" s="127" t="s">
        <v>89</v>
      </c>
      <c r="P34" s="25">
        <f t="shared" si="6"/>
        <v>240.74</v>
      </c>
      <c r="Q34" s="39">
        <v>49</v>
      </c>
      <c r="R34" s="39">
        <v>48</v>
      </c>
      <c r="S34" s="39">
        <v>48</v>
      </c>
      <c r="T34" s="39">
        <v>48</v>
      </c>
      <c r="U34" s="39">
        <v>47.74</v>
      </c>
      <c r="V34" s="14"/>
      <c r="X34" s="99" t="s">
        <v>108</v>
      </c>
    </row>
    <row r="35" spans="1:24" s="2" customFormat="1" ht="18" customHeight="1">
      <c r="A35" s="14"/>
      <c r="B35" s="252"/>
      <c r="C35" s="240"/>
      <c r="D35" s="125">
        <v>8</v>
      </c>
      <c r="E35" s="1" t="s">
        <v>67</v>
      </c>
      <c r="F35" s="33">
        <v>11</v>
      </c>
      <c r="G35" s="69">
        <f t="shared" si="4"/>
        <v>487.79999999999995</v>
      </c>
      <c r="H35" s="127" t="s">
        <v>82</v>
      </c>
      <c r="I35" s="25">
        <f t="shared" si="5"/>
        <v>247.48</v>
      </c>
      <c r="J35" s="39">
        <v>49</v>
      </c>
      <c r="K35" s="106">
        <v>51</v>
      </c>
      <c r="L35" s="106">
        <v>51</v>
      </c>
      <c r="M35" s="39">
        <v>49</v>
      </c>
      <c r="N35" s="39">
        <v>47.48</v>
      </c>
      <c r="O35" s="127" t="s">
        <v>88</v>
      </c>
      <c r="P35" s="25">
        <f t="shared" si="6"/>
        <v>240.32</v>
      </c>
      <c r="Q35" s="39">
        <v>49</v>
      </c>
      <c r="R35" s="39">
        <v>41</v>
      </c>
      <c r="S35" s="106">
        <v>51</v>
      </c>
      <c r="T35" s="106">
        <v>51</v>
      </c>
      <c r="U35" s="39">
        <v>48.32</v>
      </c>
      <c r="V35" s="14"/>
      <c r="X35" s="99" t="s">
        <v>82</v>
      </c>
    </row>
    <row r="36" spans="1:24" s="2" customFormat="1" ht="18" customHeight="1">
      <c r="A36" s="14"/>
      <c r="B36" s="252"/>
      <c r="C36" s="240"/>
      <c r="D36" s="125">
        <v>9</v>
      </c>
      <c r="E36" s="55" t="s">
        <v>136</v>
      </c>
      <c r="F36" s="33">
        <v>10</v>
      </c>
      <c r="G36" s="69">
        <f t="shared" si="4"/>
        <v>486.90999999999997</v>
      </c>
      <c r="H36" s="127" t="s">
        <v>84</v>
      </c>
      <c r="I36" s="25">
        <f t="shared" si="5"/>
        <v>243.02</v>
      </c>
      <c r="J36" s="107">
        <v>50.02</v>
      </c>
      <c r="K36" s="39">
        <v>48</v>
      </c>
      <c r="L36" s="39">
        <v>48</v>
      </c>
      <c r="M36" s="107">
        <v>50</v>
      </c>
      <c r="N36" s="39">
        <v>47</v>
      </c>
      <c r="O36" s="127" t="s">
        <v>80</v>
      </c>
      <c r="P36" s="25">
        <f t="shared" si="6"/>
        <v>243.89</v>
      </c>
      <c r="Q36" s="132">
        <v>52.89</v>
      </c>
      <c r="R36" s="39">
        <v>49</v>
      </c>
      <c r="S36" s="107">
        <v>50</v>
      </c>
      <c r="T36" s="39">
        <v>45</v>
      </c>
      <c r="U36" s="39">
        <v>47</v>
      </c>
      <c r="V36" s="14"/>
      <c r="X36" s="99" t="s">
        <v>91</v>
      </c>
    </row>
    <row r="37" spans="1:24" s="2" customFormat="1" ht="18" customHeight="1">
      <c r="A37" s="14"/>
      <c r="B37" s="252"/>
      <c r="C37" s="240"/>
      <c r="D37" s="125">
        <v>10</v>
      </c>
      <c r="E37" s="1" t="s">
        <v>162</v>
      </c>
      <c r="F37" s="33">
        <v>9</v>
      </c>
      <c r="G37" s="69">
        <f t="shared" si="4"/>
        <v>480.84000000000003</v>
      </c>
      <c r="H37" s="127" t="s">
        <v>116</v>
      </c>
      <c r="I37" s="25">
        <f t="shared" si="5"/>
        <v>239.78</v>
      </c>
      <c r="J37" s="39">
        <v>48</v>
      </c>
      <c r="K37" s="39">
        <v>49</v>
      </c>
      <c r="L37" s="107">
        <v>50</v>
      </c>
      <c r="M37" s="39">
        <v>47.78</v>
      </c>
      <c r="N37" s="39">
        <v>45</v>
      </c>
      <c r="O37" s="127" t="s">
        <v>81</v>
      </c>
      <c r="P37" s="25">
        <f t="shared" si="6"/>
        <v>241.06</v>
      </c>
      <c r="Q37" s="39">
        <v>48</v>
      </c>
      <c r="R37" s="39">
        <v>49</v>
      </c>
      <c r="S37" s="107">
        <v>50</v>
      </c>
      <c r="T37" s="39">
        <v>47.06</v>
      </c>
      <c r="U37" s="39">
        <v>47</v>
      </c>
      <c r="V37" s="14"/>
      <c r="X37" s="99" t="s">
        <v>89</v>
      </c>
    </row>
    <row r="38" spans="1:24" s="2" customFormat="1" ht="18" customHeight="1">
      <c r="A38" s="14"/>
      <c r="B38" s="252"/>
      <c r="C38" s="240"/>
      <c r="D38" s="125">
        <v>11</v>
      </c>
      <c r="E38" s="1" t="s">
        <v>171</v>
      </c>
      <c r="F38" s="33">
        <v>8</v>
      </c>
      <c r="G38" s="69">
        <f t="shared" si="4"/>
        <v>473.43</v>
      </c>
      <c r="H38" s="127" t="s">
        <v>86</v>
      </c>
      <c r="I38" s="25">
        <f t="shared" si="5"/>
        <v>235.65</v>
      </c>
      <c r="J38" s="39">
        <v>47</v>
      </c>
      <c r="K38" s="39">
        <v>48.65</v>
      </c>
      <c r="L38" s="39">
        <v>48</v>
      </c>
      <c r="M38" s="39">
        <v>47</v>
      </c>
      <c r="N38" s="39">
        <v>45</v>
      </c>
      <c r="O38" s="127" t="s">
        <v>91</v>
      </c>
      <c r="P38" s="25">
        <f t="shared" si="6"/>
        <v>237.78</v>
      </c>
      <c r="Q38" s="39">
        <v>46</v>
      </c>
      <c r="R38" s="107">
        <v>49.78</v>
      </c>
      <c r="S38" s="39">
        <v>49</v>
      </c>
      <c r="T38" s="39">
        <v>48</v>
      </c>
      <c r="U38" s="39">
        <v>45</v>
      </c>
      <c r="V38" s="14"/>
    </row>
    <row r="39" spans="1:24" s="2" customFormat="1" ht="18" customHeight="1">
      <c r="A39" s="14"/>
      <c r="B39" s="252"/>
      <c r="C39" s="240"/>
      <c r="D39" s="125">
        <v>12</v>
      </c>
      <c r="E39" s="1" t="s">
        <v>50</v>
      </c>
      <c r="F39" s="33">
        <v>7</v>
      </c>
      <c r="G39" s="69">
        <f t="shared" si="4"/>
        <v>472.52</v>
      </c>
      <c r="H39" s="127" t="s">
        <v>117</v>
      </c>
      <c r="I39" s="25">
        <f>SUM(J39:N39)-12</f>
        <v>222.98</v>
      </c>
      <c r="J39" s="39">
        <v>47</v>
      </c>
      <c r="K39" s="39">
        <v>49</v>
      </c>
      <c r="L39" s="39">
        <v>49</v>
      </c>
      <c r="M39" s="39">
        <v>48</v>
      </c>
      <c r="N39" s="39">
        <v>41.98</v>
      </c>
      <c r="O39" s="127" t="s">
        <v>82</v>
      </c>
      <c r="P39" s="25">
        <f t="shared" si="6"/>
        <v>249.54</v>
      </c>
      <c r="Q39" s="107">
        <v>50</v>
      </c>
      <c r="R39" s="105">
        <v>52</v>
      </c>
      <c r="S39" s="106">
        <v>51</v>
      </c>
      <c r="T39" s="39">
        <v>49</v>
      </c>
      <c r="U39" s="39">
        <v>47.54</v>
      </c>
      <c r="V39" s="14"/>
    </row>
    <row r="40" spans="1:24" s="2" customFormat="1" ht="18" customHeight="1">
      <c r="A40" s="14"/>
      <c r="B40" s="252"/>
      <c r="C40" s="240"/>
      <c r="D40" s="125">
        <v>13</v>
      </c>
      <c r="E40" s="1" t="s">
        <v>161</v>
      </c>
      <c r="F40" s="33">
        <v>6</v>
      </c>
      <c r="G40" s="69">
        <f t="shared" si="4"/>
        <v>472.17</v>
      </c>
      <c r="H40" s="127" t="s">
        <v>85</v>
      </c>
      <c r="I40" s="25">
        <f>SUM(J40:N40)</f>
        <v>249.37</v>
      </c>
      <c r="J40" s="107">
        <v>50</v>
      </c>
      <c r="K40" s="107">
        <v>50</v>
      </c>
      <c r="L40" s="106">
        <v>51.37</v>
      </c>
      <c r="M40" s="107">
        <v>50</v>
      </c>
      <c r="N40" s="39">
        <v>48</v>
      </c>
      <c r="O40" s="127" t="s">
        <v>116</v>
      </c>
      <c r="P40" s="25">
        <f t="shared" si="6"/>
        <v>222.8</v>
      </c>
      <c r="Q40" s="39">
        <v>45</v>
      </c>
      <c r="R40" s="39">
        <v>43</v>
      </c>
      <c r="S40" s="39">
        <v>40.799999999999997</v>
      </c>
      <c r="T40" s="39">
        <v>49</v>
      </c>
      <c r="U40" s="39">
        <v>45</v>
      </c>
      <c r="V40" s="14"/>
    </row>
    <row r="41" spans="1:24" s="2" customFormat="1" ht="18" customHeight="1">
      <c r="A41" s="14"/>
      <c r="B41" s="252"/>
      <c r="C41" s="240"/>
      <c r="D41" s="125">
        <v>14</v>
      </c>
      <c r="E41" s="1" t="s">
        <v>173</v>
      </c>
      <c r="F41" s="33">
        <v>5</v>
      </c>
      <c r="G41" s="69">
        <f t="shared" si="4"/>
        <v>472.07</v>
      </c>
      <c r="H41" s="127" t="s">
        <v>89</v>
      </c>
      <c r="I41" s="25">
        <f>SUM(J41:N41)</f>
        <v>230.07</v>
      </c>
      <c r="J41" s="39">
        <v>46</v>
      </c>
      <c r="K41" s="39">
        <v>44</v>
      </c>
      <c r="L41" s="39">
        <v>49</v>
      </c>
      <c r="M41" s="39">
        <v>45</v>
      </c>
      <c r="N41" s="39">
        <v>46.07</v>
      </c>
      <c r="O41" s="127" t="s">
        <v>86</v>
      </c>
      <c r="P41" s="25">
        <f t="shared" si="6"/>
        <v>242</v>
      </c>
      <c r="Q41" s="39">
        <v>49</v>
      </c>
      <c r="R41" s="39">
        <v>49</v>
      </c>
      <c r="S41" s="106">
        <v>51</v>
      </c>
      <c r="T41" s="39">
        <v>48</v>
      </c>
      <c r="U41" s="39">
        <v>45</v>
      </c>
      <c r="V41" s="14"/>
    </row>
    <row r="42" spans="1:24" s="2" customFormat="1" ht="18" customHeight="1">
      <c r="A42" s="14"/>
      <c r="B42" s="252"/>
      <c r="C42" s="240"/>
      <c r="D42" s="125">
        <v>15</v>
      </c>
      <c r="E42" s="1" t="s">
        <v>131</v>
      </c>
      <c r="F42" s="33">
        <v>4</v>
      </c>
      <c r="G42" s="69">
        <f t="shared" si="4"/>
        <v>449.03</v>
      </c>
      <c r="H42" s="127" t="s">
        <v>120</v>
      </c>
      <c r="I42" s="90">
        <f>SUM(J42:N42)</f>
        <v>250.13</v>
      </c>
      <c r="J42" s="107">
        <v>50</v>
      </c>
      <c r="K42" s="105">
        <v>52</v>
      </c>
      <c r="L42" s="107">
        <v>50</v>
      </c>
      <c r="M42" s="107">
        <v>50</v>
      </c>
      <c r="N42" s="39">
        <v>48.13</v>
      </c>
      <c r="O42" s="127" t="s">
        <v>117</v>
      </c>
      <c r="P42" s="25">
        <f t="shared" si="6"/>
        <v>198.9</v>
      </c>
      <c r="Q42" s="39">
        <v>47</v>
      </c>
      <c r="R42" s="39">
        <v>47</v>
      </c>
      <c r="S42" s="39">
        <v>49</v>
      </c>
      <c r="T42" s="39">
        <v>13</v>
      </c>
      <c r="U42" s="39">
        <v>42.9</v>
      </c>
      <c r="V42" s="14"/>
    </row>
    <row r="43" spans="1:24" s="2" customFormat="1" ht="18" customHeight="1">
      <c r="A43" s="14"/>
      <c r="B43" s="252"/>
      <c r="C43" s="14"/>
      <c r="D43" s="14"/>
      <c r="E43" s="10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4" s="2" customFormat="1" ht="18" customHeight="1">
      <c r="A44" s="14"/>
      <c r="B44" s="252"/>
      <c r="C44" s="40"/>
      <c r="D44" s="30"/>
      <c r="E44" s="40"/>
      <c r="F44" s="30"/>
      <c r="G44" s="40"/>
      <c r="H44" s="30"/>
      <c r="I44" s="40"/>
      <c r="J44" s="30"/>
      <c r="K44" s="40"/>
      <c r="L44" s="30"/>
      <c r="M44" s="40"/>
      <c r="N44" s="30"/>
      <c r="O44" s="40"/>
      <c r="P44" s="30"/>
      <c r="Q44" s="40"/>
      <c r="R44" s="30"/>
      <c r="S44" s="40"/>
      <c r="T44" s="30"/>
      <c r="U44" s="40"/>
      <c r="V44" s="14"/>
    </row>
    <row r="45" spans="1:24" s="2" customFormat="1" ht="18" customHeight="1">
      <c r="A45" s="14"/>
      <c r="B45" s="25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4"/>
    </row>
    <row r="46" spans="1:24" s="2" customFormat="1" ht="18" customHeight="1">
      <c r="A46" s="14"/>
      <c r="B46" s="252"/>
      <c r="C46" s="240" t="s">
        <v>24</v>
      </c>
      <c r="D46" s="229" t="s">
        <v>178</v>
      </c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30"/>
      <c r="Q46" s="16"/>
      <c r="R46" s="16"/>
      <c r="S46" s="16"/>
      <c r="T46" s="16"/>
      <c r="U46" s="16"/>
      <c r="V46" s="16"/>
    </row>
    <row r="47" spans="1:24" s="2" customFormat="1" ht="18" customHeight="1">
      <c r="A47" s="14"/>
      <c r="B47" s="252"/>
      <c r="C47" s="240"/>
      <c r="D47" s="217" t="s">
        <v>1</v>
      </c>
      <c r="E47" s="228" t="s">
        <v>14</v>
      </c>
      <c r="F47" s="228" t="s">
        <v>64</v>
      </c>
      <c r="G47" s="228"/>
      <c r="H47" s="228" t="s">
        <v>5</v>
      </c>
      <c r="I47" s="228"/>
      <c r="J47" s="187" t="s">
        <v>0</v>
      </c>
      <c r="K47" s="187"/>
      <c r="L47" s="224" t="s">
        <v>11</v>
      </c>
      <c r="M47" s="224"/>
      <c r="N47" s="225" t="s">
        <v>27</v>
      </c>
      <c r="O47" s="226" t="s">
        <v>3</v>
      </c>
      <c r="P47" s="253" t="s">
        <v>94</v>
      </c>
      <c r="Q47" s="253"/>
      <c r="R47" s="239" t="s">
        <v>75</v>
      </c>
      <c r="S47" s="16"/>
      <c r="T47" s="16"/>
      <c r="U47" s="16"/>
      <c r="V47" s="16"/>
    </row>
    <row r="48" spans="1:24" s="2" customFormat="1" ht="18" customHeight="1">
      <c r="A48" s="14"/>
      <c r="B48" s="252"/>
      <c r="C48" s="240"/>
      <c r="D48" s="217"/>
      <c r="E48" s="228"/>
      <c r="F48" s="228"/>
      <c r="G48" s="228"/>
      <c r="H48" s="228"/>
      <c r="I48" s="228"/>
      <c r="J48" s="187"/>
      <c r="K48" s="187"/>
      <c r="L48" s="224"/>
      <c r="M48" s="224"/>
      <c r="N48" s="225"/>
      <c r="O48" s="226"/>
      <c r="P48" s="126" t="s">
        <v>92</v>
      </c>
      <c r="Q48" s="126" t="s">
        <v>93</v>
      </c>
      <c r="R48" s="239"/>
      <c r="S48" s="16"/>
      <c r="T48" s="16"/>
      <c r="U48" s="16"/>
      <c r="V48" s="16"/>
    </row>
    <row r="49" spans="1:22" s="2" customFormat="1" ht="18" customHeight="1">
      <c r="A49" s="14"/>
      <c r="B49" s="252"/>
      <c r="C49" s="240"/>
      <c r="D49" s="125">
        <v>1</v>
      </c>
      <c r="E49" s="1" t="s">
        <v>132</v>
      </c>
      <c r="F49" s="220" t="s">
        <v>167</v>
      </c>
      <c r="G49" s="221"/>
      <c r="H49" s="220" t="s">
        <v>121</v>
      </c>
      <c r="I49" s="221"/>
      <c r="J49" s="220" t="s">
        <v>103</v>
      </c>
      <c r="K49" s="221"/>
      <c r="L49" s="220" t="s">
        <v>102</v>
      </c>
      <c r="M49" s="221"/>
      <c r="N49" s="85" t="s">
        <v>145</v>
      </c>
      <c r="O49" s="82">
        <v>6.6449999999999996</v>
      </c>
      <c r="P49" s="98"/>
      <c r="Q49" s="98"/>
      <c r="R49" s="64">
        <v>3</v>
      </c>
      <c r="S49" s="16"/>
      <c r="T49" s="16"/>
      <c r="U49" s="16"/>
      <c r="V49" s="16"/>
    </row>
    <row r="50" spans="1:22" s="2" customFormat="1" ht="18" customHeight="1">
      <c r="A50" s="14"/>
      <c r="B50" s="252"/>
      <c r="C50" s="240"/>
      <c r="D50" s="125">
        <v>2</v>
      </c>
      <c r="E50" s="1" t="s">
        <v>186</v>
      </c>
      <c r="F50" s="220" t="s">
        <v>121</v>
      </c>
      <c r="G50" s="221"/>
      <c r="H50" s="220" t="s">
        <v>96</v>
      </c>
      <c r="I50" s="221"/>
      <c r="J50" s="220" t="s">
        <v>103</v>
      </c>
      <c r="K50" s="221"/>
      <c r="L50" s="220" t="s">
        <v>140</v>
      </c>
      <c r="M50" s="221"/>
      <c r="N50" s="32" t="s">
        <v>145</v>
      </c>
      <c r="O50" s="82">
        <v>6.7469999999999999</v>
      </c>
      <c r="P50" s="120">
        <f>O50-$O$49</f>
        <v>0.10200000000000031</v>
      </c>
      <c r="Q50" s="129"/>
      <c r="R50" s="66">
        <v>5</v>
      </c>
      <c r="S50" s="16"/>
      <c r="T50" s="16"/>
      <c r="U50" s="16"/>
      <c r="V50" s="16"/>
    </row>
    <row r="51" spans="1:22" s="2" customFormat="1" ht="18" customHeight="1">
      <c r="A51" s="14"/>
      <c r="B51" s="252"/>
      <c r="C51" s="240"/>
      <c r="D51" s="125">
        <v>3</v>
      </c>
      <c r="E51" s="1" t="s">
        <v>135</v>
      </c>
      <c r="F51" s="220" t="s">
        <v>36</v>
      </c>
      <c r="G51" s="221"/>
      <c r="H51" s="220" t="s">
        <v>66</v>
      </c>
      <c r="I51" s="221"/>
      <c r="J51" s="220" t="s">
        <v>62</v>
      </c>
      <c r="K51" s="221"/>
      <c r="L51" s="220" t="s">
        <v>99</v>
      </c>
      <c r="M51" s="221"/>
      <c r="N51" s="32" t="s">
        <v>143</v>
      </c>
      <c r="O51" s="82">
        <v>6.7590000000000003</v>
      </c>
      <c r="P51" s="120">
        <f t="shared" ref="P51:P63" si="7">O51-$O$49</f>
        <v>0.11400000000000077</v>
      </c>
      <c r="Q51" s="119">
        <f>O51-O50</f>
        <v>1.2000000000000455E-2</v>
      </c>
      <c r="R51" s="63">
        <v>2</v>
      </c>
      <c r="S51" s="16"/>
      <c r="T51" s="16"/>
      <c r="U51" s="16"/>
      <c r="V51" s="16"/>
    </row>
    <row r="52" spans="1:22" s="2" customFormat="1" ht="18" customHeight="1">
      <c r="A52" s="14"/>
      <c r="B52" s="252"/>
      <c r="C52" s="240"/>
      <c r="D52" s="125">
        <v>4</v>
      </c>
      <c r="E52" s="1" t="s">
        <v>136</v>
      </c>
      <c r="F52" s="220" t="s">
        <v>66</v>
      </c>
      <c r="G52" s="221"/>
      <c r="H52" s="220" t="s">
        <v>34</v>
      </c>
      <c r="I52" s="221"/>
      <c r="J52" s="220" t="s">
        <v>156</v>
      </c>
      <c r="K52" s="221"/>
      <c r="L52" s="220" t="s">
        <v>102</v>
      </c>
      <c r="M52" s="221"/>
      <c r="N52" s="32" t="s">
        <v>144</v>
      </c>
      <c r="O52" s="82">
        <v>6.7640000000000002</v>
      </c>
      <c r="P52" s="120">
        <f t="shared" si="7"/>
        <v>0.11900000000000066</v>
      </c>
      <c r="Q52" s="117">
        <f t="shared" ref="Q52:Q63" si="8">O52-O51</f>
        <v>4.9999999999998934E-3</v>
      </c>
      <c r="R52" s="62">
        <v>1</v>
      </c>
      <c r="S52" s="16"/>
      <c r="T52" s="16"/>
      <c r="U52" s="16"/>
      <c r="V52" s="16"/>
    </row>
    <row r="53" spans="1:22" s="2" customFormat="1" ht="18" customHeight="1">
      <c r="A53" s="14"/>
      <c r="B53" s="252"/>
      <c r="C53" s="240"/>
      <c r="D53" s="125">
        <v>5</v>
      </c>
      <c r="E53" s="55" t="s">
        <v>172</v>
      </c>
      <c r="F53" s="220" t="s">
        <v>118</v>
      </c>
      <c r="G53" s="221"/>
      <c r="H53" s="220" t="s">
        <v>71</v>
      </c>
      <c r="I53" s="221"/>
      <c r="J53" s="220" t="s">
        <v>62</v>
      </c>
      <c r="K53" s="221"/>
      <c r="L53" s="220" t="s">
        <v>102</v>
      </c>
      <c r="M53" s="221"/>
      <c r="N53" s="85" t="s">
        <v>150</v>
      </c>
      <c r="O53" s="82">
        <v>6.7809999999999997</v>
      </c>
      <c r="P53" s="120">
        <f t="shared" si="7"/>
        <v>0.13600000000000012</v>
      </c>
      <c r="Q53" s="119">
        <f t="shared" si="8"/>
        <v>1.699999999999946E-2</v>
      </c>
      <c r="R53" s="65">
        <v>4</v>
      </c>
      <c r="S53" s="14"/>
      <c r="T53" s="14"/>
      <c r="U53" s="14"/>
      <c r="V53" s="14"/>
    </row>
    <row r="54" spans="1:22" s="2" customFormat="1" ht="18" customHeight="1">
      <c r="A54" s="14"/>
      <c r="B54" s="252"/>
      <c r="C54" s="240"/>
      <c r="D54" s="125">
        <v>6</v>
      </c>
      <c r="E54" s="1" t="s">
        <v>72</v>
      </c>
      <c r="F54" s="220" t="s">
        <v>73</v>
      </c>
      <c r="G54" s="221"/>
      <c r="H54" s="220" t="s">
        <v>160</v>
      </c>
      <c r="I54" s="221"/>
      <c r="J54" s="220" t="s">
        <v>104</v>
      </c>
      <c r="K54" s="221"/>
      <c r="L54" s="220" t="s">
        <v>65</v>
      </c>
      <c r="M54" s="221"/>
      <c r="N54" s="32" t="s">
        <v>145</v>
      </c>
      <c r="O54" s="86">
        <v>6.8120000000000003</v>
      </c>
      <c r="P54" s="121">
        <f t="shared" si="7"/>
        <v>0.1670000000000007</v>
      </c>
      <c r="Q54" s="122">
        <f t="shared" si="8"/>
        <v>3.1000000000000583E-2</v>
      </c>
      <c r="R54" s="67">
        <v>6</v>
      </c>
      <c r="S54" s="14"/>
      <c r="T54" s="62">
        <v>1</v>
      </c>
      <c r="U54" s="14"/>
      <c r="V54" s="14"/>
    </row>
    <row r="55" spans="1:22" s="2" customFormat="1" ht="18" customHeight="1">
      <c r="A55" s="14"/>
      <c r="B55" s="252"/>
      <c r="C55" s="240"/>
      <c r="D55" s="125">
        <v>7</v>
      </c>
      <c r="E55" s="1" t="s">
        <v>67</v>
      </c>
      <c r="F55" s="220" t="s">
        <v>63</v>
      </c>
      <c r="G55" s="221"/>
      <c r="H55" s="220" t="s">
        <v>2</v>
      </c>
      <c r="I55" s="221"/>
      <c r="J55" s="220" t="s">
        <v>61</v>
      </c>
      <c r="K55" s="221"/>
      <c r="L55" s="220" t="s">
        <v>100</v>
      </c>
      <c r="M55" s="221"/>
      <c r="N55" s="32" t="s">
        <v>145</v>
      </c>
      <c r="O55" s="83">
        <v>6.8280000000000003</v>
      </c>
      <c r="P55" s="120">
        <f t="shared" si="7"/>
        <v>0.18300000000000072</v>
      </c>
      <c r="Q55" s="119">
        <f t="shared" si="8"/>
        <v>1.6000000000000014E-2</v>
      </c>
      <c r="R55" s="68">
        <v>7</v>
      </c>
      <c r="S55" s="14"/>
      <c r="T55" s="63">
        <v>2</v>
      </c>
      <c r="U55" s="14"/>
      <c r="V55" s="14"/>
    </row>
    <row r="56" spans="1:22" s="2" customFormat="1" ht="18" customHeight="1">
      <c r="A56" s="14"/>
      <c r="B56" s="252"/>
      <c r="C56" s="240"/>
      <c r="D56" s="125">
        <v>8</v>
      </c>
      <c r="E56" s="1" t="s">
        <v>133</v>
      </c>
      <c r="F56" s="220" t="s">
        <v>96</v>
      </c>
      <c r="G56" s="221"/>
      <c r="H56" s="220" t="s">
        <v>63</v>
      </c>
      <c r="I56" s="221"/>
      <c r="J56" s="220" t="s">
        <v>62</v>
      </c>
      <c r="K56" s="221"/>
      <c r="L56" s="220" t="s">
        <v>100</v>
      </c>
      <c r="M56" s="221"/>
      <c r="N56" s="32" t="s">
        <v>145</v>
      </c>
      <c r="O56" s="83">
        <v>6.8289999999999997</v>
      </c>
      <c r="P56" s="120">
        <f t="shared" si="7"/>
        <v>0.18400000000000016</v>
      </c>
      <c r="Q56" s="117">
        <f t="shared" si="8"/>
        <v>9.9999999999944578E-4</v>
      </c>
      <c r="R56" s="64">
        <v>3</v>
      </c>
      <c r="S56" s="14"/>
      <c r="T56" s="64">
        <v>3</v>
      </c>
      <c r="U56" s="14"/>
      <c r="V56" s="14"/>
    </row>
    <row r="57" spans="1:22" s="2" customFormat="1" ht="18" customHeight="1">
      <c r="A57" s="14"/>
      <c r="B57" s="252"/>
      <c r="C57" s="240"/>
      <c r="D57" s="125">
        <v>9</v>
      </c>
      <c r="E57" s="55" t="s">
        <v>161</v>
      </c>
      <c r="F57" s="220" t="s">
        <v>113</v>
      </c>
      <c r="G57" s="221"/>
      <c r="H57" s="220" t="s">
        <v>73</v>
      </c>
      <c r="I57" s="221"/>
      <c r="J57" s="220" t="s">
        <v>138</v>
      </c>
      <c r="K57" s="221"/>
      <c r="L57" s="220" t="s">
        <v>100</v>
      </c>
      <c r="M57" s="221"/>
      <c r="N57" s="85" t="s">
        <v>147</v>
      </c>
      <c r="O57" s="83">
        <v>6.8460000000000001</v>
      </c>
      <c r="P57" s="120">
        <f t="shared" si="7"/>
        <v>0.20100000000000051</v>
      </c>
      <c r="Q57" s="119">
        <f t="shared" si="8"/>
        <v>1.7000000000000348E-2</v>
      </c>
      <c r="R57" s="63">
        <v>2</v>
      </c>
      <c r="S57" s="14"/>
      <c r="T57" s="65">
        <v>4</v>
      </c>
      <c r="U57" s="14"/>
      <c r="V57" s="14"/>
    </row>
    <row r="58" spans="1:22" s="2" customFormat="1" ht="18" customHeight="1">
      <c r="A58" s="14"/>
      <c r="B58" s="252"/>
      <c r="C58" s="240"/>
      <c r="D58" s="125">
        <v>10</v>
      </c>
      <c r="E58" s="1" t="s">
        <v>166</v>
      </c>
      <c r="F58" s="220" t="s">
        <v>34</v>
      </c>
      <c r="G58" s="221"/>
      <c r="H58" s="220" t="s">
        <v>167</v>
      </c>
      <c r="I58" s="221"/>
      <c r="J58" s="220" t="s">
        <v>103</v>
      </c>
      <c r="K58" s="221"/>
      <c r="L58" s="220" t="s">
        <v>102</v>
      </c>
      <c r="M58" s="221"/>
      <c r="N58" s="32" t="s">
        <v>144</v>
      </c>
      <c r="O58" s="83">
        <v>6.883</v>
      </c>
      <c r="P58" s="120">
        <f t="shared" si="7"/>
        <v>0.23800000000000043</v>
      </c>
      <c r="Q58" s="119">
        <f t="shared" si="8"/>
        <v>3.6999999999999922E-2</v>
      </c>
      <c r="R58" s="68">
        <v>7</v>
      </c>
      <c r="S58" s="14"/>
      <c r="T58" s="66">
        <v>5</v>
      </c>
      <c r="U58" s="14"/>
      <c r="V58" s="14"/>
    </row>
    <row r="59" spans="1:22" s="2" customFormat="1" ht="18" customHeight="1">
      <c r="A59" s="14"/>
      <c r="B59" s="252"/>
      <c r="C59" s="240"/>
      <c r="D59" s="125">
        <v>11</v>
      </c>
      <c r="E59" s="1" t="s">
        <v>50</v>
      </c>
      <c r="F59" s="220" t="s">
        <v>2</v>
      </c>
      <c r="G59" s="221"/>
      <c r="H59" s="220" t="s">
        <v>114</v>
      </c>
      <c r="I59" s="221"/>
      <c r="J59" s="220" t="s">
        <v>61</v>
      </c>
      <c r="K59" s="221"/>
      <c r="L59" s="220" t="s">
        <v>100</v>
      </c>
      <c r="M59" s="221"/>
      <c r="N59" s="32" t="s">
        <v>147</v>
      </c>
      <c r="O59" s="86">
        <v>6.9039999999999999</v>
      </c>
      <c r="P59" s="120">
        <f t="shared" ref="P59" si="9">O59-$O$49</f>
        <v>0.25900000000000034</v>
      </c>
      <c r="Q59" s="119">
        <f t="shared" ref="Q59:Q61" si="10">O59-O58</f>
        <v>2.0999999999999908E-2</v>
      </c>
      <c r="R59" s="131">
        <v>8</v>
      </c>
      <c r="S59" s="14"/>
      <c r="T59" s="131">
        <v>8</v>
      </c>
      <c r="U59" s="14"/>
      <c r="V59" s="14"/>
    </row>
    <row r="60" spans="1:22" s="2" customFormat="1" ht="18" customHeight="1">
      <c r="A60" s="14"/>
      <c r="B60" s="252"/>
      <c r="C60" s="240"/>
      <c r="D60" s="125">
        <v>12</v>
      </c>
      <c r="E60" s="1" t="s">
        <v>162</v>
      </c>
      <c r="F60" s="220" t="s">
        <v>160</v>
      </c>
      <c r="G60" s="221"/>
      <c r="H60" s="220" t="s">
        <v>113</v>
      </c>
      <c r="I60" s="221"/>
      <c r="J60" s="220" t="s">
        <v>104</v>
      </c>
      <c r="K60" s="221"/>
      <c r="L60" s="220" t="s">
        <v>176</v>
      </c>
      <c r="M60" s="221"/>
      <c r="N60" s="85" t="s">
        <v>148</v>
      </c>
      <c r="O60" s="86">
        <v>6.9160000000000004</v>
      </c>
      <c r="P60" s="121">
        <f t="shared" si="7"/>
        <v>0.2710000000000008</v>
      </c>
      <c r="Q60" s="119">
        <f t="shared" si="10"/>
        <v>1.2000000000000455E-2</v>
      </c>
      <c r="R60" s="67">
        <v>6</v>
      </c>
      <c r="S60" s="14"/>
      <c r="T60" s="67">
        <v>6</v>
      </c>
      <c r="U60" s="14"/>
      <c r="V60" s="14"/>
    </row>
    <row r="61" spans="1:22" s="2" customFormat="1" ht="18" customHeight="1">
      <c r="A61" s="14"/>
      <c r="B61" s="252"/>
      <c r="C61" s="240"/>
      <c r="D61" s="125">
        <v>13</v>
      </c>
      <c r="E61" s="1" t="s">
        <v>171</v>
      </c>
      <c r="F61" s="220" t="s">
        <v>71</v>
      </c>
      <c r="G61" s="221"/>
      <c r="H61" s="220" t="s">
        <v>158</v>
      </c>
      <c r="I61" s="221"/>
      <c r="J61" s="220" t="s">
        <v>76</v>
      </c>
      <c r="K61" s="221"/>
      <c r="L61" s="220" t="s">
        <v>119</v>
      </c>
      <c r="M61" s="221"/>
      <c r="N61" s="85" t="s">
        <v>150</v>
      </c>
      <c r="O61" s="83">
        <v>6.9260000000000002</v>
      </c>
      <c r="P61" s="120">
        <f t="shared" si="7"/>
        <v>0.28100000000000058</v>
      </c>
      <c r="Q61" s="119">
        <f t="shared" si="10"/>
        <v>9.9999999999997868E-3</v>
      </c>
      <c r="R61" s="65">
        <v>4</v>
      </c>
      <c r="S61" s="14"/>
      <c r="T61" s="68">
        <v>7</v>
      </c>
      <c r="U61" s="14"/>
      <c r="V61" s="14"/>
    </row>
    <row r="62" spans="1:22" s="2" customFormat="1" ht="18" customHeight="1">
      <c r="A62" s="14"/>
      <c r="B62" s="252"/>
      <c r="C62" s="240"/>
      <c r="D62" s="125">
        <v>14</v>
      </c>
      <c r="E62" s="1" t="s">
        <v>173</v>
      </c>
      <c r="F62" s="220" t="s">
        <v>158</v>
      </c>
      <c r="G62" s="221"/>
      <c r="H62" s="220" t="s">
        <v>159</v>
      </c>
      <c r="I62" s="221"/>
      <c r="J62" s="220" t="s">
        <v>157</v>
      </c>
      <c r="K62" s="221"/>
      <c r="L62" s="220" t="s">
        <v>155</v>
      </c>
      <c r="M62" s="221"/>
      <c r="N62" s="85" t="s">
        <v>150</v>
      </c>
      <c r="O62" s="83">
        <v>6.9779999999999998</v>
      </c>
      <c r="P62" s="120">
        <f t="shared" si="7"/>
        <v>0.33300000000000018</v>
      </c>
      <c r="Q62" s="119">
        <f>O62-O61</f>
        <v>5.1999999999999602E-2</v>
      </c>
      <c r="R62" s="62">
        <v>1</v>
      </c>
      <c r="S62" s="14"/>
      <c r="T62" s="14"/>
      <c r="U62" s="14"/>
      <c r="V62" s="14"/>
    </row>
    <row r="63" spans="1:22" s="2" customFormat="1" ht="18" customHeight="1">
      <c r="A63" s="14"/>
      <c r="B63" s="252"/>
      <c r="C63" s="240"/>
      <c r="D63" s="125">
        <v>15</v>
      </c>
      <c r="E63" s="1" t="s">
        <v>131</v>
      </c>
      <c r="F63" s="220" t="s">
        <v>114</v>
      </c>
      <c r="G63" s="221"/>
      <c r="H63" s="220" t="s">
        <v>118</v>
      </c>
      <c r="I63" s="221"/>
      <c r="J63" s="220" t="s">
        <v>62</v>
      </c>
      <c r="K63" s="221"/>
      <c r="L63" s="220" t="s">
        <v>100</v>
      </c>
      <c r="M63" s="221"/>
      <c r="N63" s="85" t="s">
        <v>148</v>
      </c>
      <c r="O63" s="29">
        <v>7.1070000000000002</v>
      </c>
      <c r="P63" s="120">
        <f t="shared" si="7"/>
        <v>0.46200000000000063</v>
      </c>
      <c r="Q63" s="120">
        <f t="shared" si="8"/>
        <v>0.12900000000000045</v>
      </c>
      <c r="R63" s="66">
        <v>5</v>
      </c>
      <c r="S63" s="14"/>
      <c r="T63" s="14"/>
      <c r="U63" s="14"/>
      <c r="V63" s="14"/>
    </row>
    <row r="64" spans="1:22" s="2" customFormat="1" ht="18" customHeight="1">
      <c r="A64" s="5"/>
      <c r="B64" s="252"/>
      <c r="C64" s="24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4"/>
    </row>
    <row r="65" spans="1:22" s="2" customFormat="1" ht="18" customHeight="1">
      <c r="A65" s="14"/>
      <c r="B65" s="252"/>
      <c r="C65" s="240"/>
      <c r="D65" s="229" t="s">
        <v>21</v>
      </c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54"/>
      <c r="V65" s="14"/>
    </row>
    <row r="66" spans="1:22" s="2" customFormat="1" ht="18" customHeight="1">
      <c r="A66" s="14"/>
      <c r="B66" s="252"/>
      <c r="C66" s="240"/>
      <c r="D66" s="217" t="s">
        <v>1</v>
      </c>
      <c r="E66" s="228" t="s">
        <v>14</v>
      </c>
      <c r="F66" s="222" t="s">
        <v>4</v>
      </c>
      <c r="G66" s="227" t="s">
        <v>18</v>
      </c>
      <c r="H66" s="231" t="s">
        <v>15</v>
      </c>
      <c r="I66" s="232"/>
      <c r="J66" s="232"/>
      <c r="K66" s="232"/>
      <c r="L66" s="232"/>
      <c r="M66" s="232"/>
      <c r="N66" s="233"/>
      <c r="O66" s="231" t="s">
        <v>16</v>
      </c>
      <c r="P66" s="232"/>
      <c r="Q66" s="232"/>
      <c r="R66" s="232"/>
      <c r="S66" s="232"/>
      <c r="T66" s="232"/>
      <c r="U66" s="233"/>
      <c r="V66" s="14"/>
    </row>
    <row r="67" spans="1:22" s="2" customFormat="1" ht="18" customHeight="1">
      <c r="A67" s="14"/>
      <c r="B67" s="252"/>
      <c r="C67" s="240"/>
      <c r="D67" s="217"/>
      <c r="E67" s="228"/>
      <c r="F67" s="223"/>
      <c r="G67" s="227"/>
      <c r="H67" s="99" t="s">
        <v>77</v>
      </c>
      <c r="I67" s="31" t="s">
        <v>17</v>
      </c>
      <c r="J67" s="22">
        <v>1</v>
      </c>
      <c r="K67" s="19">
        <v>2</v>
      </c>
      <c r="L67" s="20">
        <v>3</v>
      </c>
      <c r="M67" s="21">
        <v>4</v>
      </c>
      <c r="N67" s="26">
        <v>5</v>
      </c>
      <c r="O67" s="99" t="s">
        <v>77</v>
      </c>
      <c r="P67" s="31" t="s">
        <v>17</v>
      </c>
      <c r="Q67" s="22">
        <v>1</v>
      </c>
      <c r="R67" s="19">
        <v>2</v>
      </c>
      <c r="S67" s="20">
        <v>3</v>
      </c>
      <c r="T67" s="21">
        <v>4</v>
      </c>
      <c r="U67" s="26">
        <v>5</v>
      </c>
      <c r="V67" s="14"/>
    </row>
    <row r="68" spans="1:22" s="2" customFormat="1" ht="18" customHeight="1">
      <c r="A68" s="14"/>
      <c r="B68" s="252"/>
      <c r="C68" s="240"/>
      <c r="D68" s="125">
        <v>1</v>
      </c>
      <c r="E68" s="1" t="s">
        <v>132</v>
      </c>
      <c r="F68" s="33">
        <v>20</v>
      </c>
      <c r="G68" s="109">
        <f t="shared" ref="G68:G82" si="11">I68+P68</f>
        <v>518.05999999999995</v>
      </c>
      <c r="H68" s="127" t="s">
        <v>174</v>
      </c>
      <c r="I68" s="87">
        <f t="shared" ref="I68:I82" si="12">SUM(J68:N68)</f>
        <v>262.19</v>
      </c>
      <c r="J68" s="132">
        <v>53.19</v>
      </c>
      <c r="K68" s="132">
        <v>53</v>
      </c>
      <c r="L68" s="132">
        <v>53</v>
      </c>
      <c r="M68" s="105">
        <v>52</v>
      </c>
      <c r="N68" s="106">
        <v>51</v>
      </c>
      <c r="O68" s="127" t="s">
        <v>123</v>
      </c>
      <c r="P68" s="88">
        <f t="shared" ref="P68:P82" si="13">SUM(Q68:U68)</f>
        <v>255.87</v>
      </c>
      <c r="Q68" s="105">
        <v>51.87</v>
      </c>
      <c r="R68" s="105">
        <v>52</v>
      </c>
      <c r="S68" s="106">
        <v>51</v>
      </c>
      <c r="T68" s="105">
        <v>52</v>
      </c>
      <c r="U68" s="39">
        <v>49</v>
      </c>
      <c r="V68" s="14"/>
    </row>
    <row r="69" spans="1:22" s="2" customFormat="1" ht="18" customHeight="1">
      <c r="A69" s="14"/>
      <c r="B69" s="252"/>
      <c r="C69" s="240"/>
      <c r="D69" s="125">
        <v>2</v>
      </c>
      <c r="E69" s="1" t="s">
        <v>166</v>
      </c>
      <c r="F69" s="33">
        <v>18</v>
      </c>
      <c r="G69" s="109">
        <f t="shared" si="11"/>
        <v>506.84</v>
      </c>
      <c r="H69" s="127" t="s">
        <v>84</v>
      </c>
      <c r="I69" s="25">
        <f t="shared" si="12"/>
        <v>249.31</v>
      </c>
      <c r="J69" s="106">
        <v>51</v>
      </c>
      <c r="K69" s="107">
        <v>50</v>
      </c>
      <c r="L69" s="106">
        <v>51</v>
      </c>
      <c r="M69" s="39">
        <v>49</v>
      </c>
      <c r="N69" s="39">
        <v>48.31</v>
      </c>
      <c r="O69" s="127" t="s">
        <v>174</v>
      </c>
      <c r="P69" s="87">
        <f t="shared" si="13"/>
        <v>257.52999999999997</v>
      </c>
      <c r="Q69" s="105">
        <v>52</v>
      </c>
      <c r="R69" s="105">
        <v>52</v>
      </c>
      <c r="S69" s="105">
        <v>52</v>
      </c>
      <c r="T69" s="106">
        <v>51</v>
      </c>
      <c r="U69" s="106">
        <v>50.53</v>
      </c>
      <c r="V69" s="14"/>
    </row>
    <row r="70" spans="1:22" s="2" customFormat="1" ht="18" customHeight="1">
      <c r="A70" s="14"/>
      <c r="B70" s="252"/>
      <c r="C70" s="240"/>
      <c r="D70" s="125">
        <v>3</v>
      </c>
      <c r="E70" s="1" t="s">
        <v>133</v>
      </c>
      <c r="F70" s="33">
        <v>16</v>
      </c>
      <c r="G70" s="109">
        <f t="shared" si="11"/>
        <v>506.77</v>
      </c>
      <c r="H70" s="127" t="s">
        <v>87</v>
      </c>
      <c r="I70" s="90">
        <f t="shared" si="12"/>
        <v>251.16</v>
      </c>
      <c r="J70" s="105">
        <v>52.16</v>
      </c>
      <c r="K70" s="105">
        <v>52</v>
      </c>
      <c r="L70" s="106">
        <v>51</v>
      </c>
      <c r="M70" s="39">
        <v>49</v>
      </c>
      <c r="N70" s="39">
        <v>47</v>
      </c>
      <c r="O70" s="127" t="s">
        <v>88</v>
      </c>
      <c r="P70" s="89">
        <f t="shared" si="13"/>
        <v>255.61</v>
      </c>
      <c r="Q70" s="105">
        <v>51.61</v>
      </c>
      <c r="R70" s="105">
        <v>52</v>
      </c>
      <c r="S70" s="105">
        <v>52</v>
      </c>
      <c r="T70" s="105">
        <v>52</v>
      </c>
      <c r="U70" s="39">
        <v>48</v>
      </c>
      <c r="V70" s="14"/>
    </row>
    <row r="71" spans="1:22" s="2" customFormat="1" ht="18" customHeight="1">
      <c r="A71" s="14"/>
      <c r="B71" s="252"/>
      <c r="C71" s="240"/>
      <c r="D71" s="125">
        <v>4</v>
      </c>
      <c r="E71" s="1" t="s">
        <v>135</v>
      </c>
      <c r="F71" s="33">
        <v>15</v>
      </c>
      <c r="G71" s="109">
        <f t="shared" si="11"/>
        <v>502.21000000000004</v>
      </c>
      <c r="H71" s="127" t="s">
        <v>79</v>
      </c>
      <c r="I71" s="90">
        <f t="shared" si="12"/>
        <v>250.3</v>
      </c>
      <c r="J71" s="39">
        <v>49</v>
      </c>
      <c r="K71" s="106">
        <v>51</v>
      </c>
      <c r="L71" s="106">
        <v>51</v>
      </c>
      <c r="M71" s="107">
        <v>50.3</v>
      </c>
      <c r="N71" s="39">
        <v>49</v>
      </c>
      <c r="O71" s="127" t="s">
        <v>80</v>
      </c>
      <c r="P71" s="90">
        <f t="shared" si="13"/>
        <v>251.91</v>
      </c>
      <c r="Q71" s="105">
        <v>52</v>
      </c>
      <c r="R71" s="39">
        <v>47</v>
      </c>
      <c r="S71" s="106">
        <v>51</v>
      </c>
      <c r="T71" s="105">
        <v>51.91</v>
      </c>
      <c r="U71" s="107">
        <v>50</v>
      </c>
      <c r="V71" s="14"/>
    </row>
    <row r="72" spans="1:22" s="2" customFormat="1" ht="18" customHeight="1">
      <c r="A72" s="14"/>
      <c r="B72" s="252"/>
      <c r="C72" s="240"/>
      <c r="D72" s="125">
        <v>5</v>
      </c>
      <c r="E72" s="55" t="s">
        <v>136</v>
      </c>
      <c r="F72" s="33">
        <v>14</v>
      </c>
      <c r="G72" s="109">
        <f t="shared" si="11"/>
        <v>500.03999999999996</v>
      </c>
      <c r="H72" s="127" t="s">
        <v>80</v>
      </c>
      <c r="I72" s="88">
        <f t="shared" si="12"/>
        <v>253.6</v>
      </c>
      <c r="J72" s="107">
        <v>50</v>
      </c>
      <c r="K72" s="132">
        <v>52.6</v>
      </c>
      <c r="L72" s="106">
        <v>51</v>
      </c>
      <c r="M72" s="106">
        <v>51</v>
      </c>
      <c r="N72" s="39">
        <v>49</v>
      </c>
      <c r="O72" s="127" t="s">
        <v>84</v>
      </c>
      <c r="P72" s="25">
        <f t="shared" si="13"/>
        <v>246.44</v>
      </c>
      <c r="Q72" s="39">
        <v>48</v>
      </c>
      <c r="R72" s="107">
        <v>50.44</v>
      </c>
      <c r="S72" s="107">
        <v>50</v>
      </c>
      <c r="T72" s="107">
        <v>50</v>
      </c>
      <c r="U72" s="39">
        <v>48</v>
      </c>
      <c r="V72" s="14"/>
    </row>
    <row r="73" spans="1:22" s="2" customFormat="1" ht="18" customHeight="1">
      <c r="A73" s="14"/>
      <c r="B73" s="252"/>
      <c r="C73" s="240"/>
      <c r="D73" s="125">
        <v>6</v>
      </c>
      <c r="E73" s="1" t="s">
        <v>186</v>
      </c>
      <c r="F73" s="33">
        <v>13</v>
      </c>
      <c r="G73" s="109">
        <f t="shared" si="11"/>
        <v>500.01</v>
      </c>
      <c r="H73" s="127" t="s">
        <v>123</v>
      </c>
      <c r="I73" s="90">
        <f t="shared" si="12"/>
        <v>251.25</v>
      </c>
      <c r="J73" s="107">
        <v>50</v>
      </c>
      <c r="K73" s="105">
        <v>52</v>
      </c>
      <c r="L73" s="106">
        <v>51.25</v>
      </c>
      <c r="M73" s="107">
        <v>50</v>
      </c>
      <c r="N73" s="39">
        <v>48</v>
      </c>
      <c r="O73" s="127" t="s">
        <v>87</v>
      </c>
      <c r="P73" s="25">
        <f t="shared" si="13"/>
        <v>248.76</v>
      </c>
      <c r="Q73" s="107">
        <v>50</v>
      </c>
      <c r="R73" s="107">
        <v>50</v>
      </c>
      <c r="S73" s="105">
        <v>51.76</v>
      </c>
      <c r="T73" s="106">
        <v>51</v>
      </c>
      <c r="U73" s="39">
        <v>46</v>
      </c>
      <c r="V73" s="14"/>
    </row>
    <row r="74" spans="1:22" s="2" customFormat="1" ht="18" customHeight="1">
      <c r="A74" s="14"/>
      <c r="B74" s="252"/>
      <c r="C74" s="240"/>
      <c r="D74" s="125">
        <v>7</v>
      </c>
      <c r="E74" s="1" t="s">
        <v>172</v>
      </c>
      <c r="F74" s="33">
        <v>12</v>
      </c>
      <c r="G74" s="69">
        <f t="shared" si="11"/>
        <v>498.66</v>
      </c>
      <c r="H74" s="127" t="s">
        <v>120</v>
      </c>
      <c r="I74" s="89">
        <f t="shared" si="12"/>
        <v>252.99</v>
      </c>
      <c r="J74" s="106">
        <v>51</v>
      </c>
      <c r="K74" s="106">
        <v>51</v>
      </c>
      <c r="L74" s="105">
        <v>52</v>
      </c>
      <c r="M74" s="107">
        <v>50</v>
      </c>
      <c r="N74" s="39">
        <v>48.99</v>
      </c>
      <c r="O74" s="127" t="s">
        <v>91</v>
      </c>
      <c r="P74" s="25">
        <f t="shared" si="13"/>
        <v>245.67000000000002</v>
      </c>
      <c r="Q74" s="39">
        <v>49</v>
      </c>
      <c r="R74" s="107">
        <v>50</v>
      </c>
      <c r="S74" s="39">
        <v>49</v>
      </c>
      <c r="T74" s="39">
        <v>49</v>
      </c>
      <c r="U74" s="39">
        <v>48.67</v>
      </c>
      <c r="V74" s="14"/>
    </row>
    <row r="75" spans="1:22" s="2" customFormat="1" ht="18" customHeight="1">
      <c r="A75" s="14"/>
      <c r="B75" s="252"/>
      <c r="C75" s="240"/>
      <c r="D75" s="125">
        <v>8</v>
      </c>
      <c r="E75" s="1" t="s">
        <v>67</v>
      </c>
      <c r="F75" s="33">
        <v>11</v>
      </c>
      <c r="G75" s="69">
        <f t="shared" si="11"/>
        <v>497.06</v>
      </c>
      <c r="H75" s="127" t="s">
        <v>88</v>
      </c>
      <c r="I75" s="90">
        <f t="shared" si="12"/>
        <v>252.34</v>
      </c>
      <c r="J75" s="107">
        <v>50</v>
      </c>
      <c r="K75" s="106">
        <v>51</v>
      </c>
      <c r="L75" s="105">
        <v>52</v>
      </c>
      <c r="M75" s="107">
        <v>50</v>
      </c>
      <c r="N75" s="39">
        <v>49.34</v>
      </c>
      <c r="O75" s="127" t="s">
        <v>82</v>
      </c>
      <c r="P75" s="25">
        <f t="shared" si="13"/>
        <v>244.72</v>
      </c>
      <c r="Q75" s="39">
        <v>49</v>
      </c>
      <c r="R75" s="107">
        <v>50</v>
      </c>
      <c r="S75" s="107">
        <v>50</v>
      </c>
      <c r="T75" s="39">
        <v>48</v>
      </c>
      <c r="U75" s="39">
        <v>47.72</v>
      </c>
      <c r="V75" s="14"/>
    </row>
    <row r="76" spans="1:22" s="2" customFormat="1" ht="18" customHeight="1">
      <c r="A76" s="14"/>
      <c r="B76" s="252"/>
      <c r="C76" s="240"/>
      <c r="D76" s="125">
        <v>9</v>
      </c>
      <c r="E76" s="55" t="s">
        <v>162</v>
      </c>
      <c r="F76" s="33">
        <v>10</v>
      </c>
      <c r="G76" s="69">
        <f t="shared" si="11"/>
        <v>494.96000000000004</v>
      </c>
      <c r="H76" s="127" t="s">
        <v>81</v>
      </c>
      <c r="I76" s="90">
        <f t="shared" si="12"/>
        <v>251.12</v>
      </c>
      <c r="J76" s="107">
        <v>50</v>
      </c>
      <c r="K76" s="106">
        <v>51</v>
      </c>
      <c r="L76" s="105">
        <v>52</v>
      </c>
      <c r="M76" s="107">
        <v>50</v>
      </c>
      <c r="N76" s="39">
        <v>48.12</v>
      </c>
      <c r="O76" s="127" t="s">
        <v>116</v>
      </c>
      <c r="P76" s="25">
        <f t="shared" si="13"/>
        <v>243.84</v>
      </c>
      <c r="Q76" s="39">
        <v>49</v>
      </c>
      <c r="R76" s="39">
        <v>49</v>
      </c>
      <c r="S76" s="107">
        <v>50</v>
      </c>
      <c r="T76" s="39">
        <v>48</v>
      </c>
      <c r="U76" s="39">
        <v>47.84</v>
      </c>
      <c r="V76" s="14"/>
    </row>
    <row r="77" spans="1:22" s="2" customFormat="1" ht="18" customHeight="1">
      <c r="A77" s="14"/>
      <c r="B77" s="252"/>
      <c r="C77" s="240"/>
      <c r="D77" s="125">
        <v>10</v>
      </c>
      <c r="E77" s="1" t="s">
        <v>131</v>
      </c>
      <c r="F77" s="33">
        <v>9</v>
      </c>
      <c r="G77" s="69">
        <f t="shared" si="11"/>
        <v>489.84000000000003</v>
      </c>
      <c r="H77" s="127" t="s">
        <v>117</v>
      </c>
      <c r="I77" s="25">
        <f t="shared" si="12"/>
        <v>242.61</v>
      </c>
      <c r="J77" s="39">
        <v>49</v>
      </c>
      <c r="K77" s="107">
        <v>50</v>
      </c>
      <c r="L77" s="106">
        <v>50.61</v>
      </c>
      <c r="M77" s="39">
        <v>48</v>
      </c>
      <c r="N77" s="39">
        <v>45</v>
      </c>
      <c r="O77" s="127" t="s">
        <v>120</v>
      </c>
      <c r="P77" s="25">
        <f t="shared" si="13"/>
        <v>247.23</v>
      </c>
      <c r="Q77" s="39">
        <v>49</v>
      </c>
      <c r="R77" s="106">
        <v>51</v>
      </c>
      <c r="S77" s="106">
        <v>51.23</v>
      </c>
      <c r="T77" s="39">
        <v>49</v>
      </c>
      <c r="U77" s="39">
        <v>47</v>
      </c>
      <c r="V77" s="14"/>
    </row>
    <row r="78" spans="1:22" s="2" customFormat="1" ht="18" customHeight="1">
      <c r="A78" s="14"/>
      <c r="B78" s="252"/>
      <c r="C78" s="240"/>
      <c r="D78" s="125">
        <v>11</v>
      </c>
      <c r="E78" s="1" t="s">
        <v>72</v>
      </c>
      <c r="F78" s="33">
        <v>8</v>
      </c>
      <c r="G78" s="69">
        <f t="shared" si="11"/>
        <v>488.83000000000004</v>
      </c>
      <c r="H78" s="127" t="s">
        <v>85</v>
      </c>
      <c r="I78" s="25">
        <f t="shared" si="12"/>
        <v>242.05</v>
      </c>
      <c r="J78" s="106">
        <v>51</v>
      </c>
      <c r="K78" s="39">
        <v>42</v>
      </c>
      <c r="L78" s="106">
        <v>51</v>
      </c>
      <c r="M78" s="107">
        <v>50</v>
      </c>
      <c r="N78" s="39">
        <v>48.05</v>
      </c>
      <c r="O78" s="127" t="s">
        <v>81</v>
      </c>
      <c r="P78" s="25">
        <f t="shared" si="13"/>
        <v>246.78</v>
      </c>
      <c r="Q78" s="107">
        <v>50</v>
      </c>
      <c r="R78" s="106">
        <v>51</v>
      </c>
      <c r="S78" s="106">
        <v>51</v>
      </c>
      <c r="T78" s="39">
        <v>48</v>
      </c>
      <c r="U78" s="39">
        <v>46.78</v>
      </c>
      <c r="V78" s="14"/>
    </row>
    <row r="79" spans="1:22" s="2" customFormat="1" ht="18" customHeight="1">
      <c r="A79" s="14"/>
      <c r="B79" s="252"/>
      <c r="C79" s="240"/>
      <c r="D79" s="125">
        <v>12</v>
      </c>
      <c r="E79" s="1" t="s">
        <v>161</v>
      </c>
      <c r="F79" s="33">
        <v>7</v>
      </c>
      <c r="G79" s="69">
        <f t="shared" si="11"/>
        <v>484.72</v>
      </c>
      <c r="H79" s="127" t="s">
        <v>116</v>
      </c>
      <c r="I79" s="25">
        <f t="shared" si="12"/>
        <v>241.78</v>
      </c>
      <c r="J79" s="39">
        <v>49</v>
      </c>
      <c r="K79" s="39">
        <v>48</v>
      </c>
      <c r="L79" s="107">
        <v>50</v>
      </c>
      <c r="M79" s="107">
        <v>49.78</v>
      </c>
      <c r="N79" s="39">
        <v>45</v>
      </c>
      <c r="O79" s="127" t="s">
        <v>85</v>
      </c>
      <c r="P79" s="25">
        <f t="shared" si="13"/>
        <v>242.94</v>
      </c>
      <c r="Q79" s="39">
        <v>49</v>
      </c>
      <c r="R79" s="39">
        <v>48</v>
      </c>
      <c r="S79" s="107">
        <v>50</v>
      </c>
      <c r="T79" s="107">
        <v>49.94</v>
      </c>
      <c r="U79" s="39">
        <v>46</v>
      </c>
      <c r="V79" s="14"/>
    </row>
    <row r="80" spans="1:22" s="2" customFormat="1" ht="18" customHeight="1">
      <c r="A80" s="14"/>
      <c r="B80" s="252"/>
      <c r="C80" s="240"/>
      <c r="D80" s="125">
        <v>13</v>
      </c>
      <c r="E80" s="1" t="s">
        <v>50</v>
      </c>
      <c r="F80" s="33">
        <v>6</v>
      </c>
      <c r="G80" s="69">
        <f t="shared" si="11"/>
        <v>481.18</v>
      </c>
      <c r="H80" s="127" t="s">
        <v>82</v>
      </c>
      <c r="I80" s="25">
        <f t="shared" si="12"/>
        <v>247.88</v>
      </c>
      <c r="J80" s="39">
        <v>49</v>
      </c>
      <c r="K80" s="106">
        <v>51</v>
      </c>
      <c r="L80" s="106">
        <v>51</v>
      </c>
      <c r="M80" s="39">
        <v>49</v>
      </c>
      <c r="N80" s="39">
        <v>47.88</v>
      </c>
      <c r="O80" s="127" t="s">
        <v>117</v>
      </c>
      <c r="P80" s="25">
        <f t="shared" si="13"/>
        <v>233.3</v>
      </c>
      <c r="Q80" s="39">
        <v>48</v>
      </c>
      <c r="R80" s="39">
        <v>47</v>
      </c>
      <c r="S80" s="39">
        <v>49</v>
      </c>
      <c r="T80" s="39">
        <v>46</v>
      </c>
      <c r="U80" s="39">
        <v>43.3</v>
      </c>
      <c r="V80" s="14"/>
    </row>
    <row r="81" spans="1:24" s="2" customFormat="1" ht="18" customHeight="1">
      <c r="A81" s="14"/>
      <c r="B81" s="252"/>
      <c r="C81" s="240"/>
      <c r="D81" s="125">
        <v>14</v>
      </c>
      <c r="E81" s="1" t="s">
        <v>173</v>
      </c>
      <c r="F81" s="33">
        <v>5</v>
      </c>
      <c r="G81" s="69">
        <f t="shared" si="11"/>
        <v>475.6</v>
      </c>
      <c r="H81" s="127" t="s">
        <v>86</v>
      </c>
      <c r="I81" s="25">
        <f t="shared" si="12"/>
        <v>241.51</v>
      </c>
      <c r="J81" s="39">
        <v>48</v>
      </c>
      <c r="K81" s="106">
        <v>50.51</v>
      </c>
      <c r="L81" s="39">
        <v>48</v>
      </c>
      <c r="M81" s="39">
        <v>49</v>
      </c>
      <c r="N81" s="39">
        <v>46</v>
      </c>
      <c r="O81" s="127" t="s">
        <v>89</v>
      </c>
      <c r="P81" s="25">
        <f t="shared" si="13"/>
        <v>234.09</v>
      </c>
      <c r="Q81" s="39">
        <v>45</v>
      </c>
      <c r="R81" s="39">
        <v>49.09</v>
      </c>
      <c r="S81" s="39">
        <v>46</v>
      </c>
      <c r="T81" s="39">
        <v>48</v>
      </c>
      <c r="U81" s="39">
        <v>46</v>
      </c>
      <c r="V81" s="14"/>
    </row>
    <row r="82" spans="1:24" s="2" customFormat="1" ht="18" customHeight="1">
      <c r="A82" s="14"/>
      <c r="B82" s="252"/>
      <c r="C82" s="240"/>
      <c r="D82" s="125">
        <v>15</v>
      </c>
      <c r="E82" s="1" t="s">
        <v>171</v>
      </c>
      <c r="F82" s="33">
        <v>4</v>
      </c>
      <c r="G82" s="69">
        <f t="shared" si="11"/>
        <v>472.44000000000005</v>
      </c>
      <c r="H82" s="127" t="s">
        <v>91</v>
      </c>
      <c r="I82" s="25">
        <f t="shared" si="12"/>
        <v>242.17000000000002</v>
      </c>
      <c r="J82" s="39">
        <v>48</v>
      </c>
      <c r="K82" s="107">
        <v>50</v>
      </c>
      <c r="L82" s="39">
        <v>49</v>
      </c>
      <c r="M82" s="39">
        <v>48</v>
      </c>
      <c r="N82" s="39">
        <v>47.17</v>
      </c>
      <c r="O82" s="127" t="s">
        <v>86</v>
      </c>
      <c r="P82" s="25">
        <f t="shared" si="13"/>
        <v>230.27</v>
      </c>
      <c r="Q82" s="39">
        <v>46</v>
      </c>
      <c r="R82" s="39">
        <v>46</v>
      </c>
      <c r="S82" s="39">
        <v>47</v>
      </c>
      <c r="T82" s="39">
        <v>47</v>
      </c>
      <c r="U82" s="39">
        <v>44.27</v>
      </c>
      <c r="V82" s="14"/>
    </row>
    <row r="83" spans="1:24" s="2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X83"/>
    </row>
  </sheetData>
  <sortState ref="E68:U82">
    <sortCondition descending="1" ref="G68:G82"/>
  </sortState>
  <mergeCells count="161">
    <mergeCell ref="L7:M8"/>
    <mergeCell ref="N7:N8"/>
    <mergeCell ref="O7:O8"/>
    <mergeCell ref="P7:Q7"/>
    <mergeCell ref="R7:R8"/>
    <mergeCell ref="B2:D2"/>
    <mergeCell ref="E2:S2"/>
    <mergeCell ref="B6:B82"/>
    <mergeCell ref="C6:C42"/>
    <mergeCell ref="D6:Q6"/>
    <mergeCell ref="D7:D8"/>
    <mergeCell ref="E7:E8"/>
    <mergeCell ref="F7:G8"/>
    <mergeCell ref="H7:I8"/>
    <mergeCell ref="J7:K8"/>
    <mergeCell ref="F12:G12"/>
    <mergeCell ref="H12:I12"/>
    <mergeCell ref="J12:K12"/>
    <mergeCell ref="L12:M12"/>
    <mergeCell ref="F13:G13"/>
    <mergeCell ref="H13:I13"/>
    <mergeCell ref="J13:K13"/>
    <mergeCell ref="L13:M13"/>
    <mergeCell ref="F10:G10"/>
    <mergeCell ref="H11:I11"/>
    <mergeCell ref="J11:K11"/>
    <mergeCell ref="L11:M11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D25:U25"/>
    <mergeCell ref="D26:D27"/>
    <mergeCell ref="E26:E27"/>
    <mergeCell ref="F26:F27"/>
    <mergeCell ref="G26:G27"/>
    <mergeCell ref="H26:N26"/>
    <mergeCell ref="F20:G20"/>
    <mergeCell ref="H20:I20"/>
    <mergeCell ref="J20:K20"/>
    <mergeCell ref="L20:M20"/>
    <mergeCell ref="F21:G21"/>
    <mergeCell ref="H21:I21"/>
    <mergeCell ref="J21:K21"/>
    <mergeCell ref="L21:M21"/>
    <mergeCell ref="F23:G23"/>
    <mergeCell ref="H23:I23"/>
    <mergeCell ref="J23:K23"/>
    <mergeCell ref="L23:M23"/>
    <mergeCell ref="O47:O48"/>
    <mergeCell ref="P47:Q47"/>
    <mergeCell ref="R47:R48"/>
    <mergeCell ref="O26:U26"/>
    <mergeCell ref="C46:C82"/>
    <mergeCell ref="D46:P46"/>
    <mergeCell ref="D47:D48"/>
    <mergeCell ref="E47:E48"/>
    <mergeCell ref="F47:G48"/>
    <mergeCell ref="H47:I48"/>
    <mergeCell ref="J47:K48"/>
    <mergeCell ref="L47:M48"/>
    <mergeCell ref="N47:N48"/>
    <mergeCell ref="F52:G52"/>
    <mergeCell ref="H52:I52"/>
    <mergeCell ref="J52:K52"/>
    <mergeCell ref="L52:M52"/>
    <mergeCell ref="F53:G53"/>
    <mergeCell ref="H53:I53"/>
    <mergeCell ref="J53:K53"/>
    <mergeCell ref="L53:M53"/>
    <mergeCell ref="F50:G50"/>
    <mergeCell ref="H50:I50"/>
    <mergeCell ref="J50:K50"/>
    <mergeCell ref="L50:M50"/>
    <mergeCell ref="F51:G51"/>
    <mergeCell ref="H51:I51"/>
    <mergeCell ref="J51:K51"/>
    <mergeCell ref="L51:M51"/>
    <mergeCell ref="F56:G56"/>
    <mergeCell ref="H56:I56"/>
    <mergeCell ref="J56:K56"/>
    <mergeCell ref="L56:M56"/>
    <mergeCell ref="F57:G57"/>
    <mergeCell ref="H57:I57"/>
    <mergeCell ref="J57:K57"/>
    <mergeCell ref="L57:M57"/>
    <mergeCell ref="F54:G54"/>
    <mergeCell ref="H54:I54"/>
    <mergeCell ref="J54:K54"/>
    <mergeCell ref="L54:M54"/>
    <mergeCell ref="F55:G55"/>
    <mergeCell ref="H55:I55"/>
    <mergeCell ref="J55:K55"/>
    <mergeCell ref="L55:M55"/>
    <mergeCell ref="J62:K62"/>
    <mergeCell ref="L62:M62"/>
    <mergeCell ref="F58:G58"/>
    <mergeCell ref="H58:I58"/>
    <mergeCell ref="J58:K58"/>
    <mergeCell ref="L58:M58"/>
    <mergeCell ref="F60:G60"/>
    <mergeCell ref="H60:I60"/>
    <mergeCell ref="J60:K60"/>
    <mergeCell ref="L60:M60"/>
    <mergeCell ref="L59:M59"/>
    <mergeCell ref="O66:U66"/>
    <mergeCell ref="F49:G49"/>
    <mergeCell ref="H49:I49"/>
    <mergeCell ref="J49:K49"/>
    <mergeCell ref="L49:M49"/>
    <mergeCell ref="F59:G59"/>
    <mergeCell ref="H59:I59"/>
    <mergeCell ref="J59:K59"/>
    <mergeCell ref="F63:G63"/>
    <mergeCell ref="H63:I63"/>
    <mergeCell ref="J63:K63"/>
    <mergeCell ref="L63:M63"/>
    <mergeCell ref="D65:U65"/>
    <mergeCell ref="D66:D67"/>
    <mergeCell ref="E66:E67"/>
    <mergeCell ref="F66:F67"/>
    <mergeCell ref="G66:G67"/>
    <mergeCell ref="H66:N66"/>
    <mergeCell ref="F61:G61"/>
    <mergeCell ref="H61:I61"/>
    <mergeCell ref="J61:K61"/>
    <mergeCell ref="L61:M61"/>
    <mergeCell ref="F62:G62"/>
    <mergeCell ref="H62:I62"/>
    <mergeCell ref="F9:G9"/>
    <mergeCell ref="H9:I9"/>
    <mergeCell ref="J9:K9"/>
    <mergeCell ref="L9:M9"/>
    <mergeCell ref="F22:G22"/>
    <mergeCell ref="H22:I22"/>
    <mergeCell ref="J22:K22"/>
    <mergeCell ref="L22:M22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H10:I10"/>
    <mergeCell ref="J10:K10"/>
    <mergeCell ref="L10:M10"/>
    <mergeCell ref="F11:G1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69"/>
  <sheetViews>
    <sheetView zoomScale="90" zoomScaleNormal="90" workbookViewId="0">
      <selection activeCell="J27" sqref="J27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10.7109375" style="4" customWidth="1"/>
    <col min="11" max="12" width="9.7109375" style="4" customWidth="1"/>
    <col min="13" max="17" width="9.7109375" style="9" customWidth="1"/>
    <col min="18" max="23" width="9.7109375" style="2" customWidth="1"/>
    <col min="24" max="24" width="4.5703125" style="2" customWidth="1"/>
  </cols>
  <sheetData>
    <row r="1" spans="1:25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5"/>
      <c r="M1" s="7"/>
      <c r="N1" s="7"/>
      <c r="O1" s="7"/>
      <c r="P1" s="7"/>
      <c r="Q1" s="7"/>
      <c r="R1" s="5"/>
      <c r="S1" s="5"/>
      <c r="T1" s="5"/>
      <c r="U1" s="5"/>
      <c r="V1" s="5"/>
      <c r="W1" s="16"/>
    </row>
    <row r="2" spans="1:25" ht="43.5" customHeight="1">
      <c r="A2" s="14"/>
      <c r="B2" s="234" t="s">
        <v>43</v>
      </c>
      <c r="C2" s="234"/>
      <c r="D2" s="234"/>
      <c r="E2" s="207" t="s">
        <v>184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65" t="s">
        <v>35</v>
      </c>
      <c r="V2" s="265"/>
      <c r="W2" s="16"/>
    </row>
    <row r="3" spans="1:25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5"/>
      <c r="M3" s="8"/>
      <c r="N3" s="8"/>
      <c r="O3" s="8"/>
      <c r="P3" s="8"/>
      <c r="Q3" s="8"/>
      <c r="R3" s="5"/>
      <c r="S3" s="16"/>
      <c r="T3" s="16"/>
      <c r="U3" s="16"/>
      <c r="V3" s="16"/>
      <c r="W3" s="16"/>
    </row>
    <row r="4" spans="1:25" s="2" customFormat="1" ht="12.75">
      <c r="A4" s="40"/>
      <c r="B4" s="30"/>
      <c r="C4" s="40"/>
      <c r="D4" s="30"/>
      <c r="E4" s="40"/>
      <c r="F4" s="30"/>
      <c r="G4" s="40"/>
      <c r="H4" s="40"/>
      <c r="I4" s="40"/>
      <c r="J4" s="30"/>
      <c r="K4" s="40"/>
      <c r="L4" s="30"/>
      <c r="M4" s="40"/>
      <c r="N4" s="30"/>
      <c r="O4" s="40"/>
      <c r="P4" s="40"/>
      <c r="Q4" s="30"/>
      <c r="R4" s="40"/>
      <c r="S4" s="30"/>
      <c r="T4" s="40"/>
      <c r="U4" s="30"/>
      <c r="V4" s="40"/>
      <c r="W4" s="40"/>
    </row>
    <row r="5" spans="1:25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5" s="2" customFormat="1" ht="18" customHeight="1">
      <c r="A6" s="14"/>
      <c r="B6" s="252">
        <v>44905</v>
      </c>
      <c r="C6" s="240" t="s">
        <v>23</v>
      </c>
      <c r="D6" s="229" t="s">
        <v>170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4"/>
      <c r="S6" s="16"/>
      <c r="T6" s="16"/>
      <c r="U6" s="16"/>
      <c r="V6" s="16"/>
      <c r="W6" s="5"/>
    </row>
    <row r="7" spans="1:25" s="2" customFormat="1" ht="18" customHeight="1">
      <c r="A7" s="14"/>
      <c r="B7" s="252"/>
      <c r="C7" s="240"/>
      <c r="D7" s="241" t="s">
        <v>1</v>
      </c>
      <c r="E7" s="242" t="s">
        <v>14</v>
      </c>
      <c r="F7" s="244" t="s">
        <v>55</v>
      </c>
      <c r="G7" s="245"/>
      <c r="H7" s="248" t="s">
        <v>5</v>
      </c>
      <c r="I7" s="249"/>
      <c r="J7" s="255" t="s">
        <v>0</v>
      </c>
      <c r="K7" s="256"/>
      <c r="L7" s="244" t="s">
        <v>11</v>
      </c>
      <c r="M7" s="245"/>
      <c r="N7" s="263" t="s">
        <v>3</v>
      </c>
      <c r="O7" s="261" t="s">
        <v>94</v>
      </c>
      <c r="P7" s="262"/>
      <c r="Q7" s="139" t="s">
        <v>75</v>
      </c>
      <c r="R7" s="16"/>
      <c r="S7" s="16"/>
      <c r="T7" s="16"/>
      <c r="U7" s="16"/>
      <c r="V7" s="16"/>
      <c r="W7" s="5"/>
    </row>
    <row r="8" spans="1:25" s="2" customFormat="1" ht="18" customHeight="1">
      <c r="A8" s="14"/>
      <c r="B8" s="252"/>
      <c r="C8" s="240"/>
      <c r="D8" s="241"/>
      <c r="E8" s="243"/>
      <c r="F8" s="246"/>
      <c r="G8" s="247"/>
      <c r="H8" s="250"/>
      <c r="I8" s="251"/>
      <c r="J8" s="257"/>
      <c r="K8" s="258"/>
      <c r="L8" s="246"/>
      <c r="M8" s="247"/>
      <c r="N8" s="264"/>
      <c r="O8" s="140" t="s">
        <v>92</v>
      </c>
      <c r="P8" s="140" t="s">
        <v>93</v>
      </c>
      <c r="Q8" s="139"/>
      <c r="R8" s="16"/>
      <c r="S8" s="16"/>
      <c r="T8" s="16"/>
      <c r="U8" s="16"/>
      <c r="V8" s="16"/>
      <c r="W8" s="5"/>
      <c r="Y8" s="99" t="s">
        <v>88</v>
      </c>
    </row>
    <row r="9" spans="1:25" s="2" customFormat="1" ht="18" customHeight="1">
      <c r="A9" s="14"/>
      <c r="B9" s="252"/>
      <c r="C9" s="240"/>
      <c r="D9" s="125">
        <v>1</v>
      </c>
      <c r="E9" s="1" t="s">
        <v>187</v>
      </c>
      <c r="F9" s="220" t="s">
        <v>69</v>
      </c>
      <c r="G9" s="221"/>
      <c r="H9" s="220" t="s">
        <v>37</v>
      </c>
      <c r="I9" s="221"/>
      <c r="J9" s="220" t="s">
        <v>62</v>
      </c>
      <c r="K9" s="221"/>
      <c r="L9" s="220" t="s">
        <v>119</v>
      </c>
      <c r="M9" s="221"/>
      <c r="N9" s="108">
        <v>6.6870000000000003</v>
      </c>
      <c r="O9" s="98"/>
      <c r="P9" s="98"/>
      <c r="Q9" s="64">
        <v>3</v>
      </c>
      <c r="R9" s="16"/>
      <c r="S9" s="62">
        <v>1</v>
      </c>
      <c r="T9" s="16"/>
      <c r="U9" s="16"/>
      <c r="V9" s="16"/>
      <c r="W9" s="5"/>
      <c r="Y9" s="99" t="s">
        <v>78</v>
      </c>
    </row>
    <row r="10" spans="1:25" s="2" customFormat="1" ht="18" customHeight="1">
      <c r="A10" s="14"/>
      <c r="B10" s="252"/>
      <c r="C10" s="240"/>
      <c r="D10" s="125">
        <v>2</v>
      </c>
      <c r="E10" s="1" t="s">
        <v>186</v>
      </c>
      <c r="F10" s="220" t="s">
        <v>37</v>
      </c>
      <c r="G10" s="221"/>
      <c r="H10" s="220" t="s">
        <v>96</v>
      </c>
      <c r="I10" s="221"/>
      <c r="J10" s="220" t="s">
        <v>62</v>
      </c>
      <c r="K10" s="221"/>
      <c r="L10" s="220" t="s">
        <v>119</v>
      </c>
      <c r="M10" s="221"/>
      <c r="N10" s="108">
        <v>6.7409999999999997</v>
      </c>
      <c r="O10" s="119">
        <f t="shared" ref="O10:O20" si="0">N10-$N$9</f>
        <v>5.3999999999999382E-2</v>
      </c>
      <c r="P10" s="129"/>
      <c r="Q10" s="62">
        <v>1</v>
      </c>
      <c r="R10" s="16"/>
      <c r="S10" s="63">
        <v>2</v>
      </c>
      <c r="T10" s="16"/>
      <c r="U10" s="16"/>
      <c r="V10" s="16"/>
      <c r="W10" s="5"/>
      <c r="Y10" s="99" t="s">
        <v>80</v>
      </c>
    </row>
    <row r="11" spans="1:25" s="2" customFormat="1" ht="18" customHeight="1">
      <c r="A11" s="14"/>
      <c r="B11" s="252"/>
      <c r="C11" s="240"/>
      <c r="D11" s="125">
        <v>3</v>
      </c>
      <c r="E11" s="1" t="s">
        <v>136</v>
      </c>
      <c r="F11" s="220" t="s">
        <v>118</v>
      </c>
      <c r="G11" s="221"/>
      <c r="H11" s="220" t="s">
        <v>34</v>
      </c>
      <c r="I11" s="221"/>
      <c r="J11" s="220" t="s">
        <v>141</v>
      </c>
      <c r="K11" s="221"/>
      <c r="L11" s="220" t="s">
        <v>102</v>
      </c>
      <c r="M11" s="221"/>
      <c r="N11" s="108">
        <v>6.7649999999999997</v>
      </c>
      <c r="O11" s="119">
        <f t="shared" si="0"/>
        <v>7.7999999999999403E-2</v>
      </c>
      <c r="P11" s="119">
        <f>N11-N10</f>
        <v>2.4000000000000021E-2</v>
      </c>
      <c r="Q11" s="66">
        <v>5</v>
      </c>
      <c r="R11" s="16"/>
      <c r="S11" s="64">
        <v>3</v>
      </c>
      <c r="T11" s="16"/>
      <c r="U11" s="16"/>
      <c r="V11" s="16"/>
      <c r="W11" s="5"/>
      <c r="Y11" s="99" t="s">
        <v>83</v>
      </c>
    </row>
    <row r="12" spans="1:25" s="2" customFormat="1" ht="18" customHeight="1">
      <c r="A12" s="14"/>
      <c r="B12" s="252"/>
      <c r="C12" s="240"/>
      <c r="D12" s="125">
        <v>4</v>
      </c>
      <c r="E12" s="1" t="s">
        <v>185</v>
      </c>
      <c r="F12" s="220" t="s">
        <v>121</v>
      </c>
      <c r="G12" s="221"/>
      <c r="H12" s="220" t="s">
        <v>69</v>
      </c>
      <c r="I12" s="221"/>
      <c r="J12" s="220" t="s">
        <v>103</v>
      </c>
      <c r="K12" s="221"/>
      <c r="L12" s="220" t="s">
        <v>102</v>
      </c>
      <c r="M12" s="221"/>
      <c r="N12" s="82">
        <v>6.7690000000000001</v>
      </c>
      <c r="O12" s="119">
        <f t="shared" si="0"/>
        <v>8.1999999999999851E-2</v>
      </c>
      <c r="P12" s="117">
        <f t="shared" ref="P12:P20" si="1">N12-N11</f>
        <v>4.0000000000004476E-3</v>
      </c>
      <c r="Q12" s="63">
        <v>2</v>
      </c>
      <c r="R12" s="16"/>
      <c r="S12" s="65">
        <v>4</v>
      </c>
      <c r="T12" s="16"/>
      <c r="U12" s="16"/>
      <c r="V12" s="16"/>
      <c r="W12" s="5"/>
      <c r="Y12" s="99" t="s">
        <v>79</v>
      </c>
    </row>
    <row r="13" spans="1:25" s="2" customFormat="1" ht="18" customHeight="1">
      <c r="A13" s="14"/>
      <c r="B13" s="252"/>
      <c r="C13" s="240"/>
      <c r="D13" s="125">
        <v>5</v>
      </c>
      <c r="E13" s="55" t="s">
        <v>133</v>
      </c>
      <c r="F13" s="220" t="s">
        <v>96</v>
      </c>
      <c r="G13" s="221"/>
      <c r="H13" s="220" t="s">
        <v>63</v>
      </c>
      <c r="I13" s="221"/>
      <c r="J13" s="220" t="s">
        <v>62</v>
      </c>
      <c r="K13" s="221"/>
      <c r="L13" s="220" t="s">
        <v>100</v>
      </c>
      <c r="M13" s="221"/>
      <c r="N13" s="82">
        <v>6.7910000000000004</v>
      </c>
      <c r="O13" s="120">
        <f t="shared" si="0"/>
        <v>0.10400000000000009</v>
      </c>
      <c r="P13" s="119">
        <f t="shared" si="1"/>
        <v>2.2000000000000242E-2</v>
      </c>
      <c r="Q13" s="67">
        <v>6</v>
      </c>
      <c r="R13" s="16"/>
      <c r="S13" s="66">
        <v>5</v>
      </c>
      <c r="T13" s="16"/>
      <c r="U13" s="16"/>
      <c r="V13" s="16"/>
      <c r="W13" s="5"/>
      <c r="Y13" s="99" t="s">
        <v>87</v>
      </c>
    </row>
    <row r="14" spans="1:25" s="2" customFormat="1" ht="18" customHeight="1">
      <c r="A14" s="14"/>
      <c r="B14" s="252"/>
      <c r="C14" s="240"/>
      <c r="D14" s="125">
        <v>6</v>
      </c>
      <c r="E14" s="1" t="s">
        <v>135</v>
      </c>
      <c r="F14" s="220" t="s">
        <v>36</v>
      </c>
      <c r="G14" s="221"/>
      <c r="H14" s="220" t="s">
        <v>74</v>
      </c>
      <c r="I14" s="221"/>
      <c r="J14" s="220" t="s">
        <v>62</v>
      </c>
      <c r="K14" s="221"/>
      <c r="L14" s="220" t="s">
        <v>99</v>
      </c>
      <c r="M14" s="221"/>
      <c r="N14" s="86">
        <v>6.8029999999999999</v>
      </c>
      <c r="O14" s="120">
        <f t="shared" si="0"/>
        <v>0.11599999999999966</v>
      </c>
      <c r="P14" s="122">
        <f t="shared" si="1"/>
        <v>1.1999999999999567E-2</v>
      </c>
      <c r="Q14" s="65">
        <v>4</v>
      </c>
      <c r="R14" s="16"/>
      <c r="S14" s="67">
        <v>6</v>
      </c>
      <c r="T14" s="16"/>
      <c r="U14" s="16"/>
      <c r="V14" s="16"/>
      <c r="W14" s="5"/>
      <c r="Y14" s="99" t="s">
        <v>82</v>
      </c>
    </row>
    <row r="15" spans="1:25" s="2" customFormat="1" ht="18" customHeight="1">
      <c r="A15" s="14"/>
      <c r="B15" s="252"/>
      <c r="C15" s="240"/>
      <c r="D15" s="125">
        <v>7</v>
      </c>
      <c r="E15" s="1" t="s">
        <v>128</v>
      </c>
      <c r="F15" s="220" t="s">
        <v>73</v>
      </c>
      <c r="G15" s="221"/>
      <c r="H15" s="220" t="s">
        <v>36</v>
      </c>
      <c r="I15" s="221"/>
      <c r="J15" s="220" t="s">
        <v>142</v>
      </c>
      <c r="K15" s="221"/>
      <c r="L15" s="220" t="s">
        <v>100</v>
      </c>
      <c r="M15" s="221"/>
      <c r="N15" s="83">
        <v>6.8140000000000001</v>
      </c>
      <c r="O15" s="120">
        <f t="shared" si="0"/>
        <v>0.12699999999999978</v>
      </c>
      <c r="P15" s="119">
        <f t="shared" si="1"/>
        <v>1.1000000000000121E-2</v>
      </c>
      <c r="Q15" s="64">
        <v>3</v>
      </c>
      <c r="R15" s="16"/>
      <c r="S15" s="16"/>
      <c r="T15" s="16"/>
      <c r="U15" s="16"/>
      <c r="V15" s="16"/>
      <c r="W15" s="5"/>
      <c r="Y15" s="99" t="s">
        <v>108</v>
      </c>
    </row>
    <row r="16" spans="1:25" s="2" customFormat="1" ht="18" customHeight="1">
      <c r="A16" s="14"/>
      <c r="B16" s="252"/>
      <c r="C16" s="240"/>
      <c r="D16" s="125">
        <v>8</v>
      </c>
      <c r="E16" s="1" t="s">
        <v>132</v>
      </c>
      <c r="F16" s="220" t="s">
        <v>34</v>
      </c>
      <c r="G16" s="221"/>
      <c r="H16" s="220" t="s">
        <v>121</v>
      </c>
      <c r="I16" s="221"/>
      <c r="J16" s="220" t="s">
        <v>103</v>
      </c>
      <c r="K16" s="221"/>
      <c r="L16" s="220" t="s">
        <v>102</v>
      </c>
      <c r="M16" s="221"/>
      <c r="N16" s="83">
        <v>6.8179999999999996</v>
      </c>
      <c r="O16" s="120">
        <f t="shared" si="0"/>
        <v>0.13099999999999934</v>
      </c>
      <c r="P16" s="117">
        <f t="shared" si="1"/>
        <v>3.9999999999995595E-3</v>
      </c>
      <c r="Q16" s="62">
        <v>1</v>
      </c>
      <c r="R16" s="16"/>
      <c r="S16" s="16"/>
      <c r="T16" s="16"/>
      <c r="U16" s="16"/>
      <c r="V16" s="16"/>
      <c r="W16" s="5"/>
      <c r="Y16" s="99" t="s">
        <v>90</v>
      </c>
    </row>
    <row r="17" spans="1:25" s="2" customFormat="1" ht="18" customHeight="1">
      <c r="A17" s="14"/>
      <c r="B17" s="252"/>
      <c r="C17" s="240"/>
      <c r="D17" s="125">
        <v>9</v>
      </c>
      <c r="E17" s="1" t="s">
        <v>67</v>
      </c>
      <c r="F17" s="220" t="s">
        <v>63</v>
      </c>
      <c r="G17" s="221"/>
      <c r="H17" s="220" t="s">
        <v>2</v>
      </c>
      <c r="I17" s="221"/>
      <c r="J17" s="220" t="s">
        <v>61</v>
      </c>
      <c r="K17" s="221"/>
      <c r="L17" s="220" t="s">
        <v>100</v>
      </c>
      <c r="M17" s="221"/>
      <c r="N17" s="83">
        <v>6.8239999999999998</v>
      </c>
      <c r="O17" s="120">
        <f t="shared" si="0"/>
        <v>0.13699999999999957</v>
      </c>
      <c r="P17" s="117">
        <f t="shared" si="1"/>
        <v>6.0000000000002274E-3</v>
      </c>
      <c r="Q17" s="66">
        <v>5</v>
      </c>
      <c r="R17" s="16"/>
      <c r="S17" s="16"/>
      <c r="T17" s="16"/>
      <c r="U17" s="16"/>
      <c r="V17" s="16"/>
      <c r="W17" s="5"/>
      <c r="Y17" s="99" t="s">
        <v>84</v>
      </c>
    </row>
    <row r="18" spans="1:25" s="2" customFormat="1" ht="18" customHeight="1">
      <c r="A18" s="14"/>
      <c r="B18" s="252"/>
      <c r="C18" s="240"/>
      <c r="D18" s="125">
        <v>10</v>
      </c>
      <c r="E18" s="1" t="s">
        <v>72</v>
      </c>
      <c r="F18" s="220" t="s">
        <v>74</v>
      </c>
      <c r="G18" s="221"/>
      <c r="H18" s="220" t="s">
        <v>73</v>
      </c>
      <c r="I18" s="221"/>
      <c r="J18" s="220" t="s">
        <v>111</v>
      </c>
      <c r="K18" s="221"/>
      <c r="L18" s="220" t="s">
        <v>140</v>
      </c>
      <c r="M18" s="221"/>
      <c r="N18" s="83">
        <v>6.8689999999999998</v>
      </c>
      <c r="O18" s="120">
        <f t="shared" si="0"/>
        <v>0.1819999999999995</v>
      </c>
      <c r="P18" s="119">
        <f t="shared" si="1"/>
        <v>4.4999999999999929E-2</v>
      </c>
      <c r="Q18" s="67">
        <v>6</v>
      </c>
      <c r="R18" s="16"/>
      <c r="S18" s="16"/>
      <c r="T18" s="16"/>
      <c r="U18" s="16"/>
      <c r="V18" s="16"/>
      <c r="W18" s="5"/>
      <c r="Y18" s="99" t="s">
        <v>91</v>
      </c>
    </row>
    <row r="19" spans="1:25" s="2" customFormat="1" ht="18" customHeight="1">
      <c r="A19" s="14"/>
      <c r="B19" s="252"/>
      <c r="C19" s="240"/>
      <c r="D19" s="125">
        <v>11</v>
      </c>
      <c r="E19" s="1" t="s">
        <v>50</v>
      </c>
      <c r="F19" s="220" t="s">
        <v>2</v>
      </c>
      <c r="G19" s="221"/>
      <c r="H19" s="220" t="s">
        <v>114</v>
      </c>
      <c r="I19" s="221"/>
      <c r="J19" s="220" t="s">
        <v>61</v>
      </c>
      <c r="K19" s="221"/>
      <c r="L19" s="220" t="s">
        <v>100</v>
      </c>
      <c r="M19" s="221"/>
      <c r="N19" s="86">
        <v>6.89</v>
      </c>
      <c r="O19" s="120">
        <f t="shared" si="0"/>
        <v>0.2029999999999994</v>
      </c>
      <c r="P19" s="119">
        <f t="shared" si="1"/>
        <v>2.0999999999999908E-2</v>
      </c>
      <c r="Q19" s="65">
        <v>4</v>
      </c>
      <c r="R19" s="16"/>
      <c r="S19" s="16"/>
      <c r="T19" s="16"/>
      <c r="U19" s="16"/>
      <c r="V19" s="16"/>
      <c r="W19" s="5"/>
      <c r="Y19" s="99" t="s">
        <v>85</v>
      </c>
    </row>
    <row r="20" spans="1:25" s="2" customFormat="1" ht="18" customHeight="1">
      <c r="A20" s="14"/>
      <c r="B20" s="252"/>
      <c r="C20" s="240"/>
      <c r="D20" s="125">
        <v>12</v>
      </c>
      <c r="E20" s="1" t="s">
        <v>131</v>
      </c>
      <c r="F20" s="220" t="s">
        <v>114</v>
      </c>
      <c r="G20" s="221"/>
      <c r="H20" s="220" t="s">
        <v>118</v>
      </c>
      <c r="I20" s="221"/>
      <c r="J20" s="220" t="s">
        <v>62</v>
      </c>
      <c r="K20" s="221"/>
      <c r="L20" s="220" t="s">
        <v>100</v>
      </c>
      <c r="M20" s="221"/>
      <c r="N20" s="128">
        <v>7.0730000000000004</v>
      </c>
      <c r="O20" s="120">
        <f t="shared" si="0"/>
        <v>0.38600000000000012</v>
      </c>
      <c r="P20" s="120">
        <f t="shared" si="1"/>
        <v>0.18300000000000072</v>
      </c>
      <c r="Q20" s="63">
        <v>2</v>
      </c>
      <c r="R20" s="16"/>
      <c r="S20" s="16"/>
      <c r="T20" s="16"/>
      <c r="U20" s="16"/>
      <c r="V20" s="16"/>
      <c r="W20" s="5"/>
      <c r="Y20" s="99" t="s">
        <v>81</v>
      </c>
    </row>
    <row r="21" spans="1:25" s="2" customFormat="1" ht="18" customHeight="1">
      <c r="A21" s="14"/>
      <c r="B21" s="252"/>
      <c r="C21" s="24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Y21" s="99" t="s">
        <v>79</v>
      </c>
    </row>
    <row r="22" spans="1:25" s="2" customFormat="1" ht="18" customHeight="1">
      <c r="A22" s="14"/>
      <c r="B22" s="252"/>
      <c r="C22" s="240"/>
      <c r="D22" s="229" t="s">
        <v>191</v>
      </c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14"/>
      <c r="Y22" s="99" t="s">
        <v>84</v>
      </c>
    </row>
    <row r="23" spans="1:25" s="2" customFormat="1" ht="18" customHeight="1">
      <c r="A23" s="14"/>
      <c r="B23" s="252"/>
      <c r="C23" s="240"/>
      <c r="D23" s="241" t="s">
        <v>1</v>
      </c>
      <c r="E23" s="228" t="s">
        <v>14</v>
      </c>
      <c r="F23" s="222" t="s">
        <v>44</v>
      </c>
      <c r="G23" s="227" t="s">
        <v>18</v>
      </c>
      <c r="H23" s="259" t="s">
        <v>194</v>
      </c>
      <c r="I23" s="231" t="s">
        <v>15</v>
      </c>
      <c r="J23" s="232"/>
      <c r="K23" s="232"/>
      <c r="L23" s="232"/>
      <c r="M23" s="232"/>
      <c r="N23" s="232"/>
      <c r="O23" s="233"/>
      <c r="P23" s="231" t="s">
        <v>16</v>
      </c>
      <c r="Q23" s="232"/>
      <c r="R23" s="232"/>
      <c r="S23" s="232"/>
      <c r="T23" s="232"/>
      <c r="U23" s="232"/>
      <c r="V23" s="233"/>
      <c r="W23" s="14"/>
      <c r="Y23" s="99" t="s">
        <v>78</v>
      </c>
    </row>
    <row r="24" spans="1:25" s="2" customFormat="1" ht="18" customHeight="1">
      <c r="A24" s="14"/>
      <c r="B24" s="252"/>
      <c r="C24" s="240"/>
      <c r="D24" s="241"/>
      <c r="E24" s="228"/>
      <c r="F24" s="223"/>
      <c r="G24" s="227"/>
      <c r="H24" s="260"/>
      <c r="I24" s="99" t="s">
        <v>77</v>
      </c>
      <c r="J24" s="31" t="s">
        <v>17</v>
      </c>
      <c r="K24" s="22">
        <v>1</v>
      </c>
      <c r="L24" s="19">
        <v>2</v>
      </c>
      <c r="M24" s="20">
        <v>3</v>
      </c>
      <c r="N24" s="21">
        <v>4</v>
      </c>
      <c r="O24" s="26">
        <v>5</v>
      </c>
      <c r="P24" s="99" t="s">
        <v>77</v>
      </c>
      <c r="Q24" s="31" t="s">
        <v>17</v>
      </c>
      <c r="R24" s="22">
        <v>1</v>
      </c>
      <c r="S24" s="19">
        <v>2</v>
      </c>
      <c r="T24" s="20">
        <v>3</v>
      </c>
      <c r="U24" s="21">
        <v>4</v>
      </c>
      <c r="V24" s="26">
        <v>5</v>
      </c>
      <c r="W24" s="14"/>
      <c r="Y24" s="99" t="s">
        <v>80</v>
      </c>
    </row>
    <row r="25" spans="1:25" s="2" customFormat="1" ht="18" customHeight="1">
      <c r="A25" s="14"/>
      <c r="B25" s="252"/>
      <c r="C25" s="240"/>
      <c r="D25" s="125">
        <v>1</v>
      </c>
      <c r="E25" s="1" t="s">
        <v>187</v>
      </c>
      <c r="F25" s="33">
        <v>20</v>
      </c>
      <c r="G25" s="109">
        <f t="shared" ref="G25:G36" si="2">J25+Q25</f>
        <v>555.38000000000011</v>
      </c>
      <c r="H25" s="98"/>
      <c r="I25" s="127" t="s">
        <v>78</v>
      </c>
      <c r="J25" s="87">
        <f t="shared" ref="J25:J36" si="3">SUM(K25:O25)</f>
        <v>257.92</v>
      </c>
      <c r="K25" s="141">
        <v>51.92</v>
      </c>
      <c r="L25" s="141">
        <v>52</v>
      </c>
      <c r="M25" s="141">
        <v>52</v>
      </c>
      <c r="N25" s="141">
        <v>52</v>
      </c>
      <c r="O25" s="111">
        <v>50</v>
      </c>
      <c r="P25" s="127" t="s">
        <v>83</v>
      </c>
      <c r="Q25" s="88">
        <f t="shared" ref="Q25:Q36" si="4">SUM(R25:V25)</f>
        <v>297.46000000000004</v>
      </c>
      <c r="R25" s="106">
        <v>60.46</v>
      </c>
      <c r="S25" s="132">
        <v>62</v>
      </c>
      <c r="T25" s="111">
        <v>59</v>
      </c>
      <c r="U25" s="111">
        <v>59</v>
      </c>
      <c r="V25" s="39">
        <v>57</v>
      </c>
      <c r="W25" s="14"/>
      <c r="Y25" s="99" t="s">
        <v>83</v>
      </c>
    </row>
    <row r="26" spans="1:25" s="2" customFormat="1" ht="18" customHeight="1">
      <c r="A26" s="14"/>
      <c r="B26" s="252"/>
      <c r="C26" s="240"/>
      <c r="D26" s="125">
        <v>2</v>
      </c>
      <c r="E26" s="1" t="s">
        <v>186</v>
      </c>
      <c r="F26" s="33">
        <v>18</v>
      </c>
      <c r="G26" s="109">
        <f t="shared" si="2"/>
        <v>551.83999999999992</v>
      </c>
      <c r="H26" s="69">
        <f>G25-G26</f>
        <v>3.540000000000191</v>
      </c>
      <c r="I26" s="127" t="s">
        <v>83</v>
      </c>
      <c r="J26" s="89">
        <f t="shared" si="3"/>
        <v>253.76</v>
      </c>
      <c r="K26" s="106">
        <v>51</v>
      </c>
      <c r="L26" s="106">
        <v>50.76</v>
      </c>
      <c r="M26" s="141">
        <v>52</v>
      </c>
      <c r="N26" s="141">
        <v>52</v>
      </c>
      <c r="O26" s="39">
        <v>48</v>
      </c>
      <c r="P26" s="127" t="s">
        <v>87</v>
      </c>
      <c r="Q26" s="87">
        <f t="shared" si="4"/>
        <v>298.08</v>
      </c>
      <c r="R26" s="39">
        <v>58</v>
      </c>
      <c r="S26" s="132">
        <v>62.08</v>
      </c>
      <c r="T26" s="105">
        <v>61</v>
      </c>
      <c r="U26" s="106">
        <v>60</v>
      </c>
      <c r="V26" s="39">
        <v>57</v>
      </c>
      <c r="W26" s="14"/>
      <c r="Y26" s="99" t="s">
        <v>88</v>
      </c>
    </row>
    <row r="27" spans="1:25" s="2" customFormat="1" ht="18" customHeight="1">
      <c r="A27" s="14"/>
      <c r="B27" s="252"/>
      <c r="C27" s="240"/>
      <c r="D27" s="125">
        <v>3</v>
      </c>
      <c r="E27" s="1" t="s">
        <v>67</v>
      </c>
      <c r="F27" s="33">
        <v>16</v>
      </c>
      <c r="G27" s="109">
        <f t="shared" si="2"/>
        <v>551.03</v>
      </c>
      <c r="H27" s="109">
        <f t="shared" ref="H27:H36" si="5">G26-G27</f>
        <v>0.80999999999994543</v>
      </c>
      <c r="I27" s="127" t="s">
        <v>88</v>
      </c>
      <c r="J27" s="88">
        <f t="shared" si="3"/>
        <v>256.15999999999997</v>
      </c>
      <c r="K27" s="106">
        <v>51</v>
      </c>
      <c r="L27" s="106">
        <v>51</v>
      </c>
      <c r="M27" s="132">
        <v>53.16</v>
      </c>
      <c r="N27" s="141">
        <v>52</v>
      </c>
      <c r="O27" s="39">
        <v>49</v>
      </c>
      <c r="P27" s="127" t="s">
        <v>82</v>
      </c>
      <c r="Q27" s="90">
        <f t="shared" si="4"/>
        <v>294.87</v>
      </c>
      <c r="R27" s="111">
        <v>59</v>
      </c>
      <c r="S27" s="106">
        <v>60</v>
      </c>
      <c r="T27" s="105">
        <v>60.87</v>
      </c>
      <c r="U27" s="111">
        <v>59</v>
      </c>
      <c r="V27" s="39">
        <v>56</v>
      </c>
      <c r="W27" s="14"/>
      <c r="Y27" s="99" t="s">
        <v>90</v>
      </c>
    </row>
    <row r="28" spans="1:25" s="2" customFormat="1" ht="18" customHeight="1">
      <c r="A28" s="14"/>
      <c r="B28" s="252"/>
      <c r="C28" s="240"/>
      <c r="D28" s="125">
        <v>4</v>
      </c>
      <c r="E28" s="1" t="s">
        <v>135</v>
      </c>
      <c r="F28" s="33">
        <v>15</v>
      </c>
      <c r="G28" s="109">
        <f t="shared" si="2"/>
        <v>549.75</v>
      </c>
      <c r="H28" s="69">
        <f t="shared" si="5"/>
        <v>1.2799999999999727</v>
      </c>
      <c r="I28" s="127" t="s">
        <v>79</v>
      </c>
      <c r="J28" s="90">
        <f t="shared" si="3"/>
        <v>253.16</v>
      </c>
      <c r="K28" s="106">
        <v>51</v>
      </c>
      <c r="L28" s="106">
        <v>51</v>
      </c>
      <c r="M28" s="106">
        <v>51</v>
      </c>
      <c r="N28" s="111">
        <v>50</v>
      </c>
      <c r="O28" s="111">
        <v>50.16</v>
      </c>
      <c r="P28" s="127" t="s">
        <v>90</v>
      </c>
      <c r="Q28" s="89">
        <f t="shared" si="4"/>
        <v>296.59000000000003</v>
      </c>
      <c r="R28" s="106">
        <v>60</v>
      </c>
      <c r="S28" s="111">
        <v>59</v>
      </c>
      <c r="T28" s="105">
        <v>61</v>
      </c>
      <c r="U28" s="39">
        <v>58</v>
      </c>
      <c r="V28" s="111">
        <v>58.59</v>
      </c>
      <c r="W28" s="14"/>
      <c r="Y28" s="99" t="s">
        <v>85</v>
      </c>
    </row>
    <row r="29" spans="1:25" s="2" customFormat="1" ht="18" customHeight="1">
      <c r="A29" s="14"/>
      <c r="B29" s="252"/>
      <c r="C29" s="240"/>
      <c r="D29" s="125">
        <v>5</v>
      </c>
      <c r="E29" s="55" t="s">
        <v>136</v>
      </c>
      <c r="F29" s="33">
        <v>14</v>
      </c>
      <c r="G29" s="109">
        <f t="shared" si="2"/>
        <v>541.04999999999995</v>
      </c>
      <c r="H29" s="69">
        <f t="shared" si="5"/>
        <v>8.7000000000000455</v>
      </c>
      <c r="I29" s="127" t="s">
        <v>120</v>
      </c>
      <c r="J29" s="90">
        <f t="shared" si="3"/>
        <v>252.15</v>
      </c>
      <c r="K29" s="106">
        <v>51</v>
      </c>
      <c r="L29" s="106">
        <v>51</v>
      </c>
      <c r="M29" s="106">
        <v>51.15</v>
      </c>
      <c r="N29" s="111">
        <v>50</v>
      </c>
      <c r="O29" s="39">
        <v>49</v>
      </c>
      <c r="P29" s="127" t="s">
        <v>84</v>
      </c>
      <c r="Q29" s="25">
        <f t="shared" si="4"/>
        <v>288.89999999999998</v>
      </c>
      <c r="R29" s="39">
        <v>58</v>
      </c>
      <c r="S29" s="39">
        <v>58</v>
      </c>
      <c r="T29" s="106">
        <v>59.9</v>
      </c>
      <c r="U29" s="39">
        <v>58</v>
      </c>
      <c r="V29" s="39">
        <v>55</v>
      </c>
      <c r="W29" s="14"/>
      <c r="Y29" s="99" t="s">
        <v>81</v>
      </c>
    </row>
    <row r="30" spans="1:25" s="2" customFormat="1" ht="18" customHeight="1">
      <c r="A30" s="14"/>
      <c r="B30" s="252"/>
      <c r="C30" s="240"/>
      <c r="D30" s="125">
        <v>6</v>
      </c>
      <c r="E30" s="1" t="s">
        <v>50</v>
      </c>
      <c r="F30" s="33">
        <v>13</v>
      </c>
      <c r="G30" s="109">
        <f t="shared" si="2"/>
        <v>538.21</v>
      </c>
      <c r="H30" s="69">
        <f t="shared" si="5"/>
        <v>2.8399999999999181</v>
      </c>
      <c r="I30" s="127" t="s">
        <v>82</v>
      </c>
      <c r="J30" s="90">
        <f t="shared" si="3"/>
        <v>252.96</v>
      </c>
      <c r="K30" s="141">
        <v>52</v>
      </c>
      <c r="L30" s="106">
        <v>51</v>
      </c>
      <c r="M30" s="106">
        <v>51</v>
      </c>
      <c r="N30" s="111">
        <v>50</v>
      </c>
      <c r="O30" s="39">
        <v>48.96</v>
      </c>
      <c r="P30" s="127" t="s">
        <v>117</v>
      </c>
      <c r="Q30" s="25">
        <f t="shared" si="4"/>
        <v>285.25</v>
      </c>
      <c r="R30" s="39">
        <v>58</v>
      </c>
      <c r="S30" s="106">
        <v>60</v>
      </c>
      <c r="T30" s="39">
        <v>56</v>
      </c>
      <c r="U30" s="39">
        <v>57</v>
      </c>
      <c r="V30" s="39">
        <v>54.25</v>
      </c>
      <c r="W30" s="14"/>
      <c r="Y30" s="99" t="s">
        <v>86</v>
      </c>
    </row>
    <row r="31" spans="1:25" s="2" customFormat="1" ht="18" customHeight="1">
      <c r="A31" s="14"/>
      <c r="B31" s="252"/>
      <c r="C31" s="240"/>
      <c r="D31" s="125">
        <v>7</v>
      </c>
      <c r="E31" s="1" t="s">
        <v>72</v>
      </c>
      <c r="F31" s="33">
        <v>12</v>
      </c>
      <c r="G31" s="109">
        <f t="shared" si="2"/>
        <v>533.35</v>
      </c>
      <c r="H31" s="69">
        <f t="shared" si="5"/>
        <v>4.8600000000000136</v>
      </c>
      <c r="I31" s="127" t="s">
        <v>90</v>
      </c>
      <c r="J31" s="25">
        <f t="shared" si="3"/>
        <v>249.63</v>
      </c>
      <c r="K31" s="106">
        <v>51</v>
      </c>
      <c r="L31" s="141">
        <v>52</v>
      </c>
      <c r="M31" s="106">
        <v>51</v>
      </c>
      <c r="N31" s="39">
        <v>49</v>
      </c>
      <c r="O31" s="39">
        <v>46.63</v>
      </c>
      <c r="P31" s="127" t="s">
        <v>85</v>
      </c>
      <c r="Q31" s="25">
        <f t="shared" si="4"/>
        <v>283.72000000000003</v>
      </c>
      <c r="R31" s="39">
        <v>58</v>
      </c>
      <c r="S31" s="39">
        <v>58</v>
      </c>
      <c r="T31" s="39">
        <v>56</v>
      </c>
      <c r="U31" s="39">
        <v>57</v>
      </c>
      <c r="V31" s="39">
        <v>54.72</v>
      </c>
      <c r="W31" s="14"/>
      <c r="Y31" s="99" t="s">
        <v>108</v>
      </c>
    </row>
    <row r="32" spans="1:25" s="2" customFormat="1" ht="18" customHeight="1">
      <c r="A32" s="14"/>
      <c r="B32" s="252"/>
      <c r="C32" s="240"/>
      <c r="D32" s="125">
        <v>8</v>
      </c>
      <c r="E32" s="1" t="s">
        <v>133</v>
      </c>
      <c r="F32" s="33">
        <v>11</v>
      </c>
      <c r="G32" s="109">
        <f t="shared" si="2"/>
        <v>531.5</v>
      </c>
      <c r="H32" s="69">
        <f t="shared" si="5"/>
        <v>1.8500000000000227</v>
      </c>
      <c r="I32" s="127" t="s">
        <v>87</v>
      </c>
      <c r="J32" s="25">
        <f t="shared" si="3"/>
        <v>248.4</v>
      </c>
      <c r="K32" s="106">
        <v>51</v>
      </c>
      <c r="L32" s="111">
        <v>50</v>
      </c>
      <c r="M32" s="111">
        <v>50</v>
      </c>
      <c r="N32" s="39">
        <v>49</v>
      </c>
      <c r="O32" s="39">
        <v>48.4</v>
      </c>
      <c r="P32" s="127" t="s">
        <v>88</v>
      </c>
      <c r="Q32" s="25">
        <f t="shared" si="4"/>
        <v>283.10000000000002</v>
      </c>
      <c r="R32" s="39">
        <v>58</v>
      </c>
      <c r="S32" s="39">
        <v>57</v>
      </c>
      <c r="T32" s="111">
        <v>59</v>
      </c>
      <c r="U32" s="39">
        <v>55</v>
      </c>
      <c r="V32" s="39">
        <v>54.1</v>
      </c>
      <c r="W32" s="14"/>
      <c r="Y32" s="99" t="s">
        <v>82</v>
      </c>
    </row>
    <row r="33" spans="1:25" s="2" customFormat="1" ht="18" customHeight="1">
      <c r="A33" s="14"/>
      <c r="B33" s="252"/>
      <c r="C33" s="240"/>
      <c r="D33" s="125">
        <v>9</v>
      </c>
      <c r="E33" s="1" t="s">
        <v>132</v>
      </c>
      <c r="F33" s="33">
        <v>10</v>
      </c>
      <c r="G33" s="109">
        <f t="shared" si="2"/>
        <v>530.46</v>
      </c>
      <c r="H33" s="69">
        <f t="shared" si="5"/>
        <v>1.0399999999999636</v>
      </c>
      <c r="I33" s="127" t="s">
        <v>84</v>
      </c>
      <c r="J33" s="25">
        <f t="shared" si="3"/>
        <v>241.19</v>
      </c>
      <c r="K33" s="39">
        <v>41</v>
      </c>
      <c r="L33" s="106">
        <v>51.19</v>
      </c>
      <c r="M33" s="111">
        <v>50</v>
      </c>
      <c r="N33" s="111">
        <v>50</v>
      </c>
      <c r="O33" s="39">
        <v>49</v>
      </c>
      <c r="P33" s="127" t="s">
        <v>123</v>
      </c>
      <c r="Q33" s="25">
        <f t="shared" si="4"/>
        <v>289.27</v>
      </c>
      <c r="R33" s="39">
        <v>58</v>
      </c>
      <c r="S33" s="106">
        <v>60.27</v>
      </c>
      <c r="T33" s="39">
        <v>58</v>
      </c>
      <c r="U33" s="39">
        <v>57</v>
      </c>
      <c r="V33" s="39">
        <v>56</v>
      </c>
      <c r="W33" s="14"/>
      <c r="Y33" s="99" t="s">
        <v>91</v>
      </c>
    </row>
    <row r="34" spans="1:25" s="2" customFormat="1" ht="18" customHeight="1">
      <c r="A34" s="14"/>
      <c r="B34" s="252"/>
      <c r="C34" s="240"/>
      <c r="D34" s="125">
        <v>10</v>
      </c>
      <c r="E34" s="1" t="s">
        <v>131</v>
      </c>
      <c r="F34" s="33">
        <v>9</v>
      </c>
      <c r="G34" s="109">
        <f t="shared" si="2"/>
        <v>530.39</v>
      </c>
      <c r="H34" s="109">
        <f t="shared" si="5"/>
        <v>7.0000000000050022E-2</v>
      </c>
      <c r="I34" s="127" t="s">
        <v>117</v>
      </c>
      <c r="J34" s="25">
        <f t="shared" si="3"/>
        <v>236.61</v>
      </c>
      <c r="K34" s="39">
        <v>47</v>
      </c>
      <c r="L34" s="39">
        <v>49</v>
      </c>
      <c r="M34" s="111">
        <v>50</v>
      </c>
      <c r="N34" s="39">
        <v>47.61</v>
      </c>
      <c r="O34" s="39">
        <v>43</v>
      </c>
      <c r="P34" s="127" t="s">
        <v>120</v>
      </c>
      <c r="Q34" s="90">
        <f t="shared" si="4"/>
        <v>293.77999999999997</v>
      </c>
      <c r="R34" s="106">
        <v>60</v>
      </c>
      <c r="S34" s="111">
        <v>59</v>
      </c>
      <c r="T34" s="106">
        <v>60</v>
      </c>
      <c r="U34" s="39">
        <v>57.78</v>
      </c>
      <c r="V34" s="39">
        <v>57</v>
      </c>
      <c r="W34" s="14"/>
      <c r="Y34" s="99" t="s">
        <v>89</v>
      </c>
    </row>
    <row r="35" spans="1:25" s="2" customFormat="1" ht="18" customHeight="1">
      <c r="A35" s="14"/>
      <c r="B35" s="252"/>
      <c r="C35" s="240"/>
      <c r="D35" s="125">
        <v>11</v>
      </c>
      <c r="E35" s="1" t="s">
        <v>128</v>
      </c>
      <c r="F35" s="33">
        <v>8</v>
      </c>
      <c r="G35" s="109">
        <f t="shared" si="2"/>
        <v>528.85</v>
      </c>
      <c r="H35" s="69">
        <f t="shared" si="5"/>
        <v>1.5399999999999636</v>
      </c>
      <c r="I35" s="127" t="s">
        <v>85</v>
      </c>
      <c r="J35" s="25">
        <f t="shared" si="3"/>
        <v>232.37</v>
      </c>
      <c r="K35" s="106">
        <v>51.37</v>
      </c>
      <c r="L35" s="106">
        <v>51</v>
      </c>
      <c r="M35" s="111">
        <v>50</v>
      </c>
      <c r="N35" s="39">
        <v>33</v>
      </c>
      <c r="O35" s="39">
        <v>47</v>
      </c>
      <c r="P35" s="127" t="s">
        <v>79</v>
      </c>
      <c r="Q35" s="90">
        <f t="shared" si="4"/>
        <v>296.48</v>
      </c>
      <c r="R35" s="111">
        <v>59.48</v>
      </c>
      <c r="S35" s="106">
        <v>60</v>
      </c>
      <c r="T35" s="106">
        <v>60</v>
      </c>
      <c r="U35" s="106">
        <v>60</v>
      </c>
      <c r="V35" s="39">
        <v>57</v>
      </c>
      <c r="W35" s="14"/>
    </row>
    <row r="36" spans="1:25" s="2" customFormat="1" ht="18" customHeight="1">
      <c r="A36" s="14"/>
      <c r="B36" s="252"/>
      <c r="C36" s="240"/>
      <c r="D36" s="125">
        <v>12</v>
      </c>
      <c r="E36" s="1" t="s">
        <v>185</v>
      </c>
      <c r="F36" s="33">
        <v>7</v>
      </c>
      <c r="G36" s="69">
        <f t="shared" si="2"/>
        <v>431.42999999999995</v>
      </c>
      <c r="H36" s="69">
        <f t="shared" si="5"/>
        <v>97.420000000000073</v>
      </c>
      <c r="I36" s="127" t="s">
        <v>123</v>
      </c>
      <c r="J36" s="25">
        <f t="shared" si="3"/>
        <v>245.32999999999998</v>
      </c>
      <c r="K36" s="111">
        <v>50</v>
      </c>
      <c r="L36" s="39">
        <v>48</v>
      </c>
      <c r="M36" s="111">
        <v>50</v>
      </c>
      <c r="N36" s="39">
        <v>49.33</v>
      </c>
      <c r="O36" s="39">
        <v>48</v>
      </c>
      <c r="P36" s="127" t="s">
        <v>78</v>
      </c>
      <c r="Q36" s="25">
        <f t="shared" si="4"/>
        <v>186.1</v>
      </c>
      <c r="R36" s="39">
        <v>48</v>
      </c>
      <c r="S36" s="39">
        <v>12</v>
      </c>
      <c r="T36" s="39">
        <v>57</v>
      </c>
      <c r="U36" s="39">
        <v>13.1</v>
      </c>
      <c r="V36" s="39">
        <v>56</v>
      </c>
      <c r="W36" s="14"/>
    </row>
    <row r="37" spans="1:25" s="2" customFormat="1" ht="18" customHeight="1">
      <c r="A37" s="14"/>
      <c r="B37" s="252"/>
      <c r="C37" s="14"/>
      <c r="D37" s="14"/>
      <c r="E37" s="10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5" s="2" customFormat="1" ht="18" customHeight="1">
      <c r="A38" s="14"/>
      <c r="B38" s="252"/>
      <c r="C38" s="40"/>
      <c r="D38" s="30"/>
      <c r="E38" s="40"/>
      <c r="F38" s="30"/>
      <c r="G38" s="40"/>
      <c r="H38" s="40"/>
      <c r="I38" s="30"/>
      <c r="J38" s="40"/>
      <c r="K38" s="30"/>
      <c r="L38" s="40"/>
      <c r="M38" s="30"/>
      <c r="N38" s="40"/>
      <c r="O38" s="30"/>
      <c r="P38" s="40"/>
      <c r="Q38" s="30"/>
      <c r="R38" s="40"/>
      <c r="S38" s="30"/>
      <c r="T38" s="40"/>
      <c r="U38" s="30"/>
      <c r="V38" s="40"/>
      <c r="W38" s="14"/>
    </row>
    <row r="39" spans="1:25" s="2" customFormat="1" ht="18" customHeight="1">
      <c r="A39" s="14"/>
      <c r="B39" s="25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4"/>
    </row>
    <row r="40" spans="1:25" s="2" customFormat="1" ht="18" customHeight="1">
      <c r="A40" s="14"/>
      <c r="B40" s="252"/>
      <c r="C40" s="240" t="s">
        <v>33</v>
      </c>
      <c r="D40" s="229" t="s">
        <v>192</v>
      </c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16"/>
      <c r="S40" s="16"/>
      <c r="T40" s="16"/>
      <c r="U40" s="16"/>
      <c r="V40" s="16"/>
      <c r="W40" s="16"/>
    </row>
    <row r="41" spans="1:25" s="2" customFormat="1" ht="18" customHeight="1">
      <c r="A41" s="14"/>
      <c r="B41" s="252"/>
      <c r="C41" s="240"/>
      <c r="D41" s="217" t="s">
        <v>1</v>
      </c>
      <c r="E41" s="228" t="s">
        <v>14</v>
      </c>
      <c r="F41" s="228" t="s">
        <v>64</v>
      </c>
      <c r="G41" s="228"/>
      <c r="H41" s="248" t="s">
        <v>5</v>
      </c>
      <c r="I41" s="249"/>
      <c r="J41" s="255" t="s">
        <v>0</v>
      </c>
      <c r="K41" s="256"/>
      <c r="L41" s="244" t="s">
        <v>11</v>
      </c>
      <c r="M41" s="245"/>
      <c r="N41" s="263" t="s">
        <v>3</v>
      </c>
      <c r="O41" s="261" t="s">
        <v>94</v>
      </c>
      <c r="P41" s="262"/>
      <c r="Q41" s="139" t="s">
        <v>75</v>
      </c>
      <c r="R41" s="16"/>
      <c r="S41" s="16"/>
      <c r="T41" s="16"/>
      <c r="U41" s="16"/>
      <c r="V41" s="16"/>
      <c r="W41" s="16"/>
    </row>
    <row r="42" spans="1:25" s="2" customFormat="1" ht="18" customHeight="1">
      <c r="A42" s="14"/>
      <c r="B42" s="252"/>
      <c r="C42" s="240"/>
      <c r="D42" s="217"/>
      <c r="E42" s="228"/>
      <c r="F42" s="228"/>
      <c r="G42" s="228"/>
      <c r="H42" s="250"/>
      <c r="I42" s="251"/>
      <c r="J42" s="257"/>
      <c r="K42" s="258"/>
      <c r="L42" s="246"/>
      <c r="M42" s="247"/>
      <c r="N42" s="264"/>
      <c r="O42" s="140" t="s">
        <v>92</v>
      </c>
      <c r="P42" s="140" t="s">
        <v>93</v>
      </c>
      <c r="Q42" s="139"/>
      <c r="R42" s="16"/>
      <c r="S42" s="16"/>
      <c r="T42" s="16"/>
      <c r="U42" s="16"/>
      <c r="V42" s="16"/>
      <c r="W42" s="16"/>
    </row>
    <row r="43" spans="1:25" s="2" customFormat="1" ht="18" customHeight="1">
      <c r="A43" s="14"/>
      <c r="B43" s="252"/>
      <c r="C43" s="240"/>
      <c r="D43" s="125">
        <v>1</v>
      </c>
      <c r="E43" s="1" t="s">
        <v>186</v>
      </c>
      <c r="F43" s="220" t="s">
        <v>96</v>
      </c>
      <c r="G43" s="221"/>
      <c r="H43" s="220" t="s">
        <v>37</v>
      </c>
      <c r="I43" s="221"/>
      <c r="J43" s="220" t="s">
        <v>62</v>
      </c>
      <c r="K43" s="221"/>
      <c r="L43" s="220" t="s">
        <v>119</v>
      </c>
      <c r="M43" s="221"/>
      <c r="N43" s="82">
        <v>6.6269999999999998</v>
      </c>
      <c r="O43" s="98"/>
      <c r="P43" s="98"/>
      <c r="Q43" s="64">
        <v>3</v>
      </c>
      <c r="R43" s="16"/>
      <c r="S43" s="62">
        <v>1</v>
      </c>
      <c r="T43" s="16"/>
      <c r="U43" s="16"/>
      <c r="V43" s="16"/>
      <c r="W43" s="16"/>
    </row>
    <row r="44" spans="1:25" s="2" customFormat="1" ht="18" customHeight="1">
      <c r="A44" s="14"/>
      <c r="B44" s="252"/>
      <c r="C44" s="240"/>
      <c r="D44" s="125">
        <v>2</v>
      </c>
      <c r="E44" s="1" t="s">
        <v>135</v>
      </c>
      <c r="F44" s="220" t="s">
        <v>74</v>
      </c>
      <c r="G44" s="221"/>
      <c r="H44" s="220" t="s">
        <v>36</v>
      </c>
      <c r="I44" s="221"/>
      <c r="J44" s="220" t="s">
        <v>62</v>
      </c>
      <c r="K44" s="221"/>
      <c r="L44" s="220" t="s">
        <v>99</v>
      </c>
      <c r="M44" s="221"/>
      <c r="N44" s="82">
        <v>6.6630000000000003</v>
      </c>
      <c r="O44" s="119">
        <f t="shared" ref="O44:O53" si="6">N44-$N$43</f>
        <v>3.6000000000000476E-2</v>
      </c>
      <c r="P44" s="129"/>
      <c r="Q44" s="63">
        <v>2</v>
      </c>
      <c r="R44" s="16"/>
      <c r="S44" s="63">
        <v>2</v>
      </c>
      <c r="T44" s="16"/>
      <c r="U44" s="16"/>
      <c r="V44" s="16"/>
      <c r="W44" s="16"/>
    </row>
    <row r="45" spans="1:25" s="2" customFormat="1" ht="18" customHeight="1">
      <c r="A45" s="14"/>
      <c r="B45" s="252"/>
      <c r="C45" s="240"/>
      <c r="D45" s="125">
        <v>3</v>
      </c>
      <c r="E45" s="1" t="s">
        <v>187</v>
      </c>
      <c r="F45" s="220" t="s">
        <v>37</v>
      </c>
      <c r="G45" s="221"/>
      <c r="H45" s="220" t="s">
        <v>121</v>
      </c>
      <c r="I45" s="221"/>
      <c r="J45" s="220" t="s">
        <v>62</v>
      </c>
      <c r="K45" s="221"/>
      <c r="L45" s="220" t="s">
        <v>119</v>
      </c>
      <c r="M45" s="221"/>
      <c r="N45" s="82">
        <v>6.6859999999999999</v>
      </c>
      <c r="O45" s="119">
        <f t="shared" si="6"/>
        <v>5.9000000000000163E-2</v>
      </c>
      <c r="P45" s="119">
        <f>N45-N44</f>
        <v>2.2999999999999687E-2</v>
      </c>
      <c r="Q45" s="62">
        <v>1</v>
      </c>
      <c r="R45" s="16"/>
      <c r="S45" s="64">
        <v>3</v>
      </c>
      <c r="T45" s="16"/>
      <c r="U45" s="16"/>
      <c r="V45" s="16"/>
      <c r="W45" s="16"/>
    </row>
    <row r="46" spans="1:25" s="2" customFormat="1" ht="18" customHeight="1">
      <c r="A46" s="14"/>
      <c r="B46" s="252"/>
      <c r="C46" s="240"/>
      <c r="D46" s="125">
        <v>4</v>
      </c>
      <c r="E46" s="55" t="s">
        <v>133</v>
      </c>
      <c r="F46" s="220" t="s">
        <v>63</v>
      </c>
      <c r="G46" s="221"/>
      <c r="H46" s="220" t="s">
        <v>96</v>
      </c>
      <c r="I46" s="221"/>
      <c r="J46" s="220" t="s">
        <v>62</v>
      </c>
      <c r="K46" s="221"/>
      <c r="L46" s="220" t="s">
        <v>100</v>
      </c>
      <c r="M46" s="221"/>
      <c r="N46" s="82">
        <v>6.7160000000000002</v>
      </c>
      <c r="O46" s="119">
        <f t="shared" si="6"/>
        <v>8.9000000000000412E-2</v>
      </c>
      <c r="P46" s="119">
        <f t="shared" ref="P46:P53" si="7">N46-N45</f>
        <v>3.0000000000000249E-2</v>
      </c>
      <c r="Q46" s="66">
        <v>5</v>
      </c>
      <c r="R46" s="16"/>
      <c r="S46" s="65">
        <v>4</v>
      </c>
      <c r="T46" s="16"/>
      <c r="U46" s="16"/>
      <c r="V46" s="16"/>
      <c r="W46" s="16"/>
    </row>
    <row r="47" spans="1:25" s="2" customFormat="1" ht="18" customHeight="1">
      <c r="A47" s="14"/>
      <c r="B47" s="252"/>
      <c r="C47" s="240"/>
      <c r="D47" s="125">
        <v>5</v>
      </c>
      <c r="E47" s="1" t="s">
        <v>128</v>
      </c>
      <c r="F47" s="220" t="s">
        <v>36</v>
      </c>
      <c r="G47" s="221"/>
      <c r="H47" s="220" t="s">
        <v>73</v>
      </c>
      <c r="I47" s="221"/>
      <c r="J47" s="220" t="s">
        <v>142</v>
      </c>
      <c r="K47" s="221"/>
      <c r="L47" s="220" t="s">
        <v>100</v>
      </c>
      <c r="M47" s="221"/>
      <c r="N47" s="82">
        <v>6.766</v>
      </c>
      <c r="O47" s="120">
        <f t="shared" si="6"/>
        <v>0.13900000000000023</v>
      </c>
      <c r="P47" s="119">
        <f t="shared" si="7"/>
        <v>4.9999999999999822E-2</v>
      </c>
      <c r="Q47" s="65">
        <v>4</v>
      </c>
      <c r="R47" s="14"/>
      <c r="S47" s="66">
        <v>5</v>
      </c>
      <c r="T47" s="16"/>
      <c r="U47" s="16"/>
      <c r="V47" s="14"/>
      <c r="W47" s="14"/>
    </row>
    <row r="48" spans="1:25" s="2" customFormat="1" ht="18" customHeight="1">
      <c r="A48" s="14"/>
      <c r="B48" s="252"/>
      <c r="C48" s="240"/>
      <c r="D48" s="125">
        <v>6</v>
      </c>
      <c r="E48" s="1" t="s">
        <v>132</v>
      </c>
      <c r="F48" s="220" t="s">
        <v>121</v>
      </c>
      <c r="G48" s="221"/>
      <c r="H48" s="220" t="s">
        <v>34</v>
      </c>
      <c r="I48" s="221"/>
      <c r="J48" s="220" t="s">
        <v>103</v>
      </c>
      <c r="K48" s="221"/>
      <c r="L48" s="220" t="s">
        <v>140</v>
      </c>
      <c r="M48" s="221"/>
      <c r="N48" s="82">
        <v>6.7869999999999999</v>
      </c>
      <c r="O48" s="121">
        <f t="shared" si="6"/>
        <v>0.16000000000000014</v>
      </c>
      <c r="P48" s="122">
        <f t="shared" si="7"/>
        <v>2.0999999999999908E-2</v>
      </c>
      <c r="Q48" s="64">
        <v>3</v>
      </c>
      <c r="R48" s="14"/>
      <c r="S48" s="67">
        <v>6</v>
      </c>
      <c r="T48" s="16"/>
      <c r="U48" s="16"/>
      <c r="V48" s="14"/>
      <c r="W48" s="14"/>
    </row>
    <row r="49" spans="1:23" s="2" customFormat="1" ht="18" customHeight="1">
      <c r="A49" s="14"/>
      <c r="B49" s="252"/>
      <c r="C49" s="240"/>
      <c r="D49" s="125">
        <v>7</v>
      </c>
      <c r="E49" s="1" t="s">
        <v>136</v>
      </c>
      <c r="F49" s="220" t="s">
        <v>34</v>
      </c>
      <c r="G49" s="221"/>
      <c r="H49" s="220" t="s">
        <v>118</v>
      </c>
      <c r="I49" s="221"/>
      <c r="J49" s="220" t="s">
        <v>190</v>
      </c>
      <c r="K49" s="221"/>
      <c r="L49" s="220" t="s">
        <v>102</v>
      </c>
      <c r="M49" s="221"/>
      <c r="N49" s="82">
        <v>6.7939999999999996</v>
      </c>
      <c r="O49" s="120">
        <f t="shared" si="6"/>
        <v>0.16699999999999982</v>
      </c>
      <c r="P49" s="117">
        <f t="shared" si="7"/>
        <v>6.9999999999996732E-3</v>
      </c>
      <c r="Q49" s="66">
        <v>5</v>
      </c>
      <c r="R49" s="14"/>
      <c r="S49" s="14"/>
      <c r="T49" s="16"/>
      <c r="U49" s="16"/>
      <c r="V49" s="14"/>
      <c r="W49" s="14"/>
    </row>
    <row r="50" spans="1:23" s="2" customFormat="1" ht="18" customHeight="1">
      <c r="A50" s="14"/>
      <c r="B50" s="252"/>
      <c r="C50" s="240"/>
      <c r="D50" s="125">
        <v>8</v>
      </c>
      <c r="E50" s="1" t="s">
        <v>72</v>
      </c>
      <c r="F50" s="220" t="s">
        <v>73</v>
      </c>
      <c r="G50" s="221"/>
      <c r="H50" s="220" t="s">
        <v>74</v>
      </c>
      <c r="I50" s="221"/>
      <c r="J50" s="220" t="s">
        <v>111</v>
      </c>
      <c r="K50" s="221"/>
      <c r="L50" s="220" t="s">
        <v>140</v>
      </c>
      <c r="M50" s="221"/>
      <c r="N50" s="83">
        <v>6.8250000000000002</v>
      </c>
      <c r="O50" s="120">
        <f t="shared" si="6"/>
        <v>0.1980000000000004</v>
      </c>
      <c r="P50" s="119">
        <f t="shared" si="7"/>
        <v>3.1000000000000583E-2</v>
      </c>
      <c r="Q50" s="62">
        <v>1</v>
      </c>
      <c r="R50" s="14"/>
      <c r="S50" s="14"/>
      <c r="T50" s="16"/>
      <c r="U50" s="16"/>
      <c r="V50" s="14"/>
      <c r="W50" s="14"/>
    </row>
    <row r="51" spans="1:23" s="2" customFormat="1" ht="18" customHeight="1">
      <c r="A51" s="14"/>
      <c r="B51" s="252"/>
      <c r="C51" s="240"/>
      <c r="D51" s="125">
        <v>9</v>
      </c>
      <c r="E51" s="1" t="s">
        <v>131</v>
      </c>
      <c r="F51" s="220" t="s">
        <v>118</v>
      </c>
      <c r="G51" s="221"/>
      <c r="H51" s="220" t="s">
        <v>114</v>
      </c>
      <c r="I51" s="221"/>
      <c r="J51" s="220" t="s">
        <v>62</v>
      </c>
      <c r="K51" s="221"/>
      <c r="L51" s="220" t="s">
        <v>100</v>
      </c>
      <c r="M51" s="221"/>
      <c r="N51" s="83">
        <v>6.8280000000000003</v>
      </c>
      <c r="O51" s="120">
        <f t="shared" si="6"/>
        <v>0.20100000000000051</v>
      </c>
      <c r="P51" s="117">
        <f t="shared" si="7"/>
        <v>3.0000000000001137E-3</v>
      </c>
      <c r="Q51" s="67">
        <v>6</v>
      </c>
      <c r="R51" s="14"/>
      <c r="S51" s="14"/>
      <c r="T51" s="16"/>
      <c r="U51" s="16"/>
      <c r="V51" s="14"/>
      <c r="W51" s="14"/>
    </row>
    <row r="52" spans="1:23" s="2" customFormat="1" ht="18" customHeight="1">
      <c r="A52" s="14"/>
      <c r="B52" s="252"/>
      <c r="C52" s="240"/>
      <c r="D52" s="125">
        <v>10</v>
      </c>
      <c r="E52" s="1" t="s">
        <v>67</v>
      </c>
      <c r="F52" s="220" t="s">
        <v>2</v>
      </c>
      <c r="G52" s="221"/>
      <c r="H52" s="220" t="s">
        <v>63</v>
      </c>
      <c r="I52" s="221"/>
      <c r="J52" s="220" t="s">
        <v>61</v>
      </c>
      <c r="K52" s="221"/>
      <c r="L52" s="220" t="s">
        <v>100</v>
      </c>
      <c r="M52" s="221"/>
      <c r="N52" s="83">
        <v>6.8529999999999998</v>
      </c>
      <c r="O52" s="120">
        <f t="shared" si="6"/>
        <v>0.22599999999999998</v>
      </c>
      <c r="P52" s="119">
        <f t="shared" si="7"/>
        <v>2.4999999999999467E-2</v>
      </c>
      <c r="Q52" s="65">
        <v>4</v>
      </c>
      <c r="R52" s="14"/>
      <c r="S52" s="14"/>
      <c r="T52" s="16"/>
      <c r="U52" s="16"/>
      <c r="V52" s="14"/>
      <c r="W52" s="14"/>
    </row>
    <row r="53" spans="1:23" s="2" customFormat="1" ht="18" customHeight="1">
      <c r="A53" s="14"/>
      <c r="B53" s="252"/>
      <c r="C53" s="240"/>
      <c r="D53" s="125">
        <v>11</v>
      </c>
      <c r="E53" s="1" t="s">
        <v>50</v>
      </c>
      <c r="F53" s="220" t="s">
        <v>114</v>
      </c>
      <c r="G53" s="221"/>
      <c r="H53" s="220" t="s">
        <v>2</v>
      </c>
      <c r="I53" s="221"/>
      <c r="J53" s="220" t="s">
        <v>61</v>
      </c>
      <c r="K53" s="221"/>
      <c r="L53" s="220" t="s">
        <v>100</v>
      </c>
      <c r="M53" s="221"/>
      <c r="N53" s="86">
        <v>6.8860000000000001</v>
      </c>
      <c r="O53" s="120">
        <f t="shared" si="6"/>
        <v>0.25900000000000034</v>
      </c>
      <c r="P53" s="119">
        <f t="shared" si="7"/>
        <v>3.3000000000000362E-2</v>
      </c>
      <c r="Q53" s="63">
        <v>2</v>
      </c>
      <c r="R53" s="14"/>
      <c r="S53" s="14"/>
      <c r="T53" s="16"/>
      <c r="U53" s="16"/>
      <c r="V53" s="14"/>
      <c r="W53" s="14"/>
    </row>
    <row r="54" spans="1:23" s="2" customFormat="1" ht="18" customHeight="1">
      <c r="A54" s="5"/>
      <c r="B54" s="252"/>
      <c r="C54" s="24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4"/>
    </row>
    <row r="55" spans="1:23" s="2" customFormat="1" ht="18" customHeight="1">
      <c r="A55" s="14"/>
      <c r="B55" s="252"/>
      <c r="C55" s="240"/>
      <c r="D55" s="229" t="s">
        <v>21</v>
      </c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54"/>
      <c r="W55" s="14"/>
    </row>
    <row r="56" spans="1:23" s="2" customFormat="1" ht="18" customHeight="1">
      <c r="A56" s="14"/>
      <c r="B56" s="252"/>
      <c r="C56" s="240"/>
      <c r="D56" s="217" t="s">
        <v>1</v>
      </c>
      <c r="E56" s="228" t="s">
        <v>14</v>
      </c>
      <c r="F56" s="222" t="s">
        <v>4</v>
      </c>
      <c r="G56" s="227" t="s">
        <v>18</v>
      </c>
      <c r="H56" s="259" t="s">
        <v>194</v>
      </c>
      <c r="I56" s="231" t="s">
        <v>15</v>
      </c>
      <c r="J56" s="232"/>
      <c r="K56" s="232"/>
      <c r="L56" s="232"/>
      <c r="M56" s="232"/>
      <c r="N56" s="232"/>
      <c r="O56" s="233"/>
      <c r="P56" s="231" t="s">
        <v>16</v>
      </c>
      <c r="Q56" s="232"/>
      <c r="R56" s="232"/>
      <c r="S56" s="232"/>
      <c r="T56" s="232"/>
      <c r="U56" s="232"/>
      <c r="V56" s="233"/>
      <c r="W56" s="14"/>
    </row>
    <row r="57" spans="1:23" s="2" customFormat="1" ht="18" customHeight="1">
      <c r="A57" s="14"/>
      <c r="B57" s="252"/>
      <c r="C57" s="240"/>
      <c r="D57" s="217"/>
      <c r="E57" s="228"/>
      <c r="F57" s="223"/>
      <c r="G57" s="227"/>
      <c r="H57" s="260"/>
      <c r="I57" s="99" t="s">
        <v>77</v>
      </c>
      <c r="J57" s="31" t="s">
        <v>17</v>
      </c>
      <c r="K57" s="22">
        <v>1</v>
      </c>
      <c r="L57" s="19">
        <v>2</v>
      </c>
      <c r="M57" s="20">
        <v>3</v>
      </c>
      <c r="N57" s="21">
        <v>4</v>
      </c>
      <c r="O57" s="26">
        <v>5</v>
      </c>
      <c r="P57" s="99" t="s">
        <v>77</v>
      </c>
      <c r="Q57" s="31" t="s">
        <v>17</v>
      </c>
      <c r="R57" s="22">
        <v>1</v>
      </c>
      <c r="S57" s="19">
        <v>2</v>
      </c>
      <c r="T57" s="20">
        <v>3</v>
      </c>
      <c r="U57" s="21">
        <v>4</v>
      </c>
      <c r="V57" s="26">
        <v>5</v>
      </c>
      <c r="W57" s="14"/>
    </row>
    <row r="58" spans="1:23" s="2" customFormat="1" ht="18" customHeight="1">
      <c r="A58" s="14"/>
      <c r="B58" s="252"/>
      <c r="C58" s="240"/>
      <c r="D58" s="125">
        <v>1</v>
      </c>
      <c r="E58" s="1" t="s">
        <v>186</v>
      </c>
      <c r="F58" s="33">
        <v>20</v>
      </c>
      <c r="G58" s="109">
        <f t="shared" ref="G58:G68" si="8">J58+Q58</f>
        <v>510.26</v>
      </c>
      <c r="H58" s="98"/>
      <c r="I58" s="127" t="s">
        <v>87</v>
      </c>
      <c r="J58" s="87">
        <f t="shared" ref="J58:J68" si="9">SUM(K58:O58)</f>
        <v>256.64999999999998</v>
      </c>
      <c r="K58" s="141">
        <v>51.65</v>
      </c>
      <c r="L58" s="132">
        <v>53</v>
      </c>
      <c r="M58" s="106">
        <v>51</v>
      </c>
      <c r="N58" s="106">
        <v>51</v>
      </c>
      <c r="O58" s="111">
        <v>50</v>
      </c>
      <c r="P58" s="127" t="s">
        <v>83</v>
      </c>
      <c r="Q58" s="89">
        <f t="shared" ref="Q58:Q68" si="10">SUM(R58:V58)</f>
        <v>253.61</v>
      </c>
      <c r="R58" s="132">
        <v>52.61</v>
      </c>
      <c r="S58" s="106">
        <v>51</v>
      </c>
      <c r="T58" s="111">
        <v>50</v>
      </c>
      <c r="U58" s="106">
        <v>51</v>
      </c>
      <c r="V58" s="39">
        <v>49</v>
      </c>
      <c r="W58" s="14"/>
    </row>
    <row r="59" spans="1:23" s="2" customFormat="1" ht="18" customHeight="1">
      <c r="A59" s="14"/>
      <c r="B59" s="252"/>
      <c r="C59" s="240"/>
      <c r="D59" s="125">
        <v>2</v>
      </c>
      <c r="E59" s="1" t="s">
        <v>187</v>
      </c>
      <c r="F59" s="33">
        <v>18</v>
      </c>
      <c r="G59" s="109">
        <f t="shared" si="8"/>
        <v>509.74</v>
      </c>
      <c r="H59" s="109">
        <f>G58-G59</f>
        <v>0.51999999999998181</v>
      </c>
      <c r="I59" s="127" t="s">
        <v>83</v>
      </c>
      <c r="J59" s="90">
        <f t="shared" si="9"/>
        <v>254.96</v>
      </c>
      <c r="K59" s="111">
        <v>50</v>
      </c>
      <c r="L59" s="132">
        <v>52.96</v>
      </c>
      <c r="M59" s="132">
        <v>53</v>
      </c>
      <c r="N59" s="106">
        <v>51</v>
      </c>
      <c r="O59" s="39">
        <v>48</v>
      </c>
      <c r="P59" s="127" t="s">
        <v>123</v>
      </c>
      <c r="Q59" s="88">
        <f t="shared" si="10"/>
        <v>254.78</v>
      </c>
      <c r="R59" s="111">
        <v>50</v>
      </c>
      <c r="S59" s="141">
        <v>51.78</v>
      </c>
      <c r="T59" s="141">
        <v>52</v>
      </c>
      <c r="U59" s="106">
        <v>51</v>
      </c>
      <c r="V59" s="111">
        <v>50</v>
      </c>
      <c r="W59" s="14"/>
    </row>
    <row r="60" spans="1:23" s="2" customFormat="1" ht="18" customHeight="1">
      <c r="A60" s="14"/>
      <c r="B60" s="252"/>
      <c r="C60" s="240"/>
      <c r="D60" s="125">
        <v>3</v>
      </c>
      <c r="E60" s="1" t="s">
        <v>67</v>
      </c>
      <c r="F60" s="33">
        <v>16</v>
      </c>
      <c r="G60" s="109">
        <f t="shared" si="8"/>
        <v>508.65</v>
      </c>
      <c r="H60" s="69">
        <f t="shared" ref="H60:H68" si="11">G59-G60</f>
        <v>1.0900000000000318</v>
      </c>
      <c r="I60" s="127" t="s">
        <v>82</v>
      </c>
      <c r="J60" s="90">
        <f t="shared" si="9"/>
        <v>252.5</v>
      </c>
      <c r="K60" s="106">
        <v>51</v>
      </c>
      <c r="L60" s="141">
        <v>52</v>
      </c>
      <c r="M60" s="106">
        <v>51</v>
      </c>
      <c r="N60" s="39">
        <v>49</v>
      </c>
      <c r="O60" s="111">
        <v>49.5</v>
      </c>
      <c r="P60" s="127" t="s">
        <v>88</v>
      </c>
      <c r="Q60" s="87">
        <f t="shared" si="10"/>
        <v>256.14999999999998</v>
      </c>
      <c r="R60" s="141">
        <v>52</v>
      </c>
      <c r="S60" s="106">
        <v>51</v>
      </c>
      <c r="T60" s="141">
        <v>52</v>
      </c>
      <c r="U60" s="106">
        <v>51</v>
      </c>
      <c r="V60" s="111">
        <v>50.15</v>
      </c>
      <c r="W60" s="14"/>
    </row>
    <row r="61" spans="1:23" s="2" customFormat="1" ht="18" customHeight="1">
      <c r="A61" s="14"/>
      <c r="B61" s="252"/>
      <c r="C61" s="240"/>
      <c r="D61" s="125">
        <v>4</v>
      </c>
      <c r="E61" s="55" t="s">
        <v>132</v>
      </c>
      <c r="F61" s="33">
        <v>15</v>
      </c>
      <c r="G61" s="109">
        <f t="shared" si="8"/>
        <v>508.03</v>
      </c>
      <c r="H61" s="109">
        <f t="shared" si="11"/>
        <v>0.62000000000000455</v>
      </c>
      <c r="I61" s="127" t="s">
        <v>123</v>
      </c>
      <c r="J61" s="89">
        <f t="shared" si="9"/>
        <v>255.52</v>
      </c>
      <c r="K61" s="141">
        <v>51.52</v>
      </c>
      <c r="L61" s="141">
        <v>52</v>
      </c>
      <c r="M61" s="106">
        <v>51</v>
      </c>
      <c r="N61" s="106">
        <v>51</v>
      </c>
      <c r="O61" s="111">
        <v>50</v>
      </c>
      <c r="P61" s="127" t="s">
        <v>84</v>
      </c>
      <c r="Q61" s="90">
        <f t="shared" si="10"/>
        <v>252.51</v>
      </c>
      <c r="R61" s="111">
        <v>49.51</v>
      </c>
      <c r="S61" s="106">
        <v>51</v>
      </c>
      <c r="T61" s="141">
        <v>52</v>
      </c>
      <c r="U61" s="106">
        <v>51</v>
      </c>
      <c r="V61" s="39">
        <v>49</v>
      </c>
      <c r="W61" s="14"/>
    </row>
    <row r="62" spans="1:23" s="2" customFormat="1" ht="18" customHeight="1">
      <c r="A62" s="14"/>
      <c r="B62" s="252"/>
      <c r="C62" s="240"/>
      <c r="D62" s="125">
        <v>5</v>
      </c>
      <c r="E62" s="1" t="s">
        <v>135</v>
      </c>
      <c r="F62" s="33">
        <v>14</v>
      </c>
      <c r="G62" s="109">
        <f t="shared" si="8"/>
        <v>506.57</v>
      </c>
      <c r="H62" s="69">
        <f t="shared" si="11"/>
        <v>1.4599999999999795</v>
      </c>
      <c r="I62" s="127" t="s">
        <v>90</v>
      </c>
      <c r="J62" s="88">
        <f t="shared" si="9"/>
        <v>255.79</v>
      </c>
      <c r="K62" s="141">
        <v>52</v>
      </c>
      <c r="L62" s="111">
        <v>50</v>
      </c>
      <c r="M62" s="132">
        <v>53</v>
      </c>
      <c r="N62" s="141">
        <v>51.79</v>
      </c>
      <c r="O62" s="39">
        <v>49</v>
      </c>
      <c r="P62" s="127" t="s">
        <v>79</v>
      </c>
      <c r="Q62" s="90">
        <f t="shared" si="10"/>
        <v>250.78</v>
      </c>
      <c r="R62" s="106">
        <v>51</v>
      </c>
      <c r="S62" s="39">
        <v>49</v>
      </c>
      <c r="T62" s="106">
        <v>51</v>
      </c>
      <c r="U62" s="106">
        <v>50.78</v>
      </c>
      <c r="V62" s="39">
        <v>49</v>
      </c>
      <c r="W62" s="14"/>
    </row>
    <row r="63" spans="1:23" s="2" customFormat="1" ht="18" customHeight="1">
      <c r="A63" s="14"/>
      <c r="B63" s="252"/>
      <c r="C63" s="240"/>
      <c r="D63" s="125">
        <v>6</v>
      </c>
      <c r="E63" s="1" t="s">
        <v>136</v>
      </c>
      <c r="F63" s="33">
        <v>13</v>
      </c>
      <c r="G63" s="109">
        <f t="shared" si="8"/>
        <v>500.19</v>
      </c>
      <c r="H63" s="69">
        <f t="shared" si="11"/>
        <v>6.3799999999999955</v>
      </c>
      <c r="I63" s="127" t="s">
        <v>84</v>
      </c>
      <c r="J63" s="25">
        <f t="shared" si="9"/>
        <v>249.54</v>
      </c>
      <c r="K63" s="111">
        <v>50</v>
      </c>
      <c r="L63" s="111">
        <v>50</v>
      </c>
      <c r="M63" s="111">
        <v>49.54</v>
      </c>
      <c r="N63" s="106">
        <v>51</v>
      </c>
      <c r="O63" s="39">
        <v>49</v>
      </c>
      <c r="P63" s="127" t="s">
        <v>120</v>
      </c>
      <c r="Q63" s="90">
        <f t="shared" si="10"/>
        <v>250.65</v>
      </c>
      <c r="R63" s="106">
        <v>51</v>
      </c>
      <c r="S63" s="106">
        <v>51</v>
      </c>
      <c r="T63" s="141">
        <v>51.65</v>
      </c>
      <c r="U63" s="111">
        <v>50</v>
      </c>
      <c r="V63" s="39">
        <v>47</v>
      </c>
      <c r="W63" s="14"/>
    </row>
    <row r="64" spans="1:23" s="2" customFormat="1" ht="18" customHeight="1">
      <c r="A64" s="14"/>
      <c r="B64" s="252"/>
      <c r="C64" s="240"/>
      <c r="D64" s="125">
        <v>7</v>
      </c>
      <c r="E64" s="1" t="s">
        <v>72</v>
      </c>
      <c r="F64" s="33">
        <v>12</v>
      </c>
      <c r="G64" s="69">
        <f t="shared" si="8"/>
        <v>496.61</v>
      </c>
      <c r="H64" s="69">
        <f t="shared" si="11"/>
        <v>3.5799999999999841</v>
      </c>
      <c r="I64" s="127" t="s">
        <v>85</v>
      </c>
      <c r="J64" s="25">
        <f t="shared" si="9"/>
        <v>244.21</v>
      </c>
      <c r="K64" s="39">
        <v>45</v>
      </c>
      <c r="L64" s="111">
        <v>50.21</v>
      </c>
      <c r="M64" s="106">
        <v>51</v>
      </c>
      <c r="N64" s="111">
        <v>50</v>
      </c>
      <c r="O64" s="39">
        <v>48</v>
      </c>
      <c r="P64" s="127" t="s">
        <v>90</v>
      </c>
      <c r="Q64" s="90">
        <f t="shared" si="10"/>
        <v>252.4</v>
      </c>
      <c r="R64" s="106">
        <v>51</v>
      </c>
      <c r="S64" s="141">
        <v>52.4</v>
      </c>
      <c r="T64" s="106">
        <v>51</v>
      </c>
      <c r="U64" s="111">
        <v>50</v>
      </c>
      <c r="V64" s="39">
        <v>48</v>
      </c>
      <c r="W64" s="14"/>
    </row>
    <row r="65" spans="1:25" s="2" customFormat="1" ht="18" customHeight="1">
      <c r="A65" s="14"/>
      <c r="B65" s="252"/>
      <c r="C65" s="240"/>
      <c r="D65" s="125">
        <v>8</v>
      </c>
      <c r="E65" s="1" t="s">
        <v>133</v>
      </c>
      <c r="F65" s="33">
        <v>11</v>
      </c>
      <c r="G65" s="69">
        <f t="shared" si="8"/>
        <v>494.79999999999995</v>
      </c>
      <c r="H65" s="69">
        <f t="shared" si="11"/>
        <v>1.8100000000000591</v>
      </c>
      <c r="I65" s="127" t="s">
        <v>88</v>
      </c>
      <c r="J65" s="90">
        <f t="shared" si="9"/>
        <v>250.82999999999998</v>
      </c>
      <c r="K65" s="106">
        <v>51</v>
      </c>
      <c r="L65" s="141">
        <v>52</v>
      </c>
      <c r="M65" s="106">
        <v>50.83</v>
      </c>
      <c r="N65" s="111">
        <v>50</v>
      </c>
      <c r="O65" s="39">
        <v>47</v>
      </c>
      <c r="P65" s="127" t="s">
        <v>87</v>
      </c>
      <c r="Q65" s="25">
        <f t="shared" si="10"/>
        <v>243.97</v>
      </c>
      <c r="R65" s="39">
        <v>49</v>
      </c>
      <c r="S65" s="106">
        <v>51</v>
      </c>
      <c r="T65" s="141">
        <v>51.97</v>
      </c>
      <c r="U65" s="39">
        <v>48</v>
      </c>
      <c r="V65" s="39">
        <v>44</v>
      </c>
      <c r="W65" s="14"/>
    </row>
    <row r="66" spans="1:25" s="2" customFormat="1" ht="18" customHeight="1">
      <c r="A66" s="14"/>
      <c r="B66" s="252"/>
      <c r="C66" s="240"/>
      <c r="D66" s="125">
        <v>9</v>
      </c>
      <c r="E66" s="1" t="s">
        <v>131</v>
      </c>
      <c r="F66" s="33">
        <v>10</v>
      </c>
      <c r="G66" s="69">
        <f t="shared" si="8"/>
        <v>491.76</v>
      </c>
      <c r="H66" s="69">
        <f t="shared" si="11"/>
        <v>3.0399999999999636</v>
      </c>
      <c r="I66" s="127" t="s">
        <v>120</v>
      </c>
      <c r="J66" s="25">
        <f t="shared" si="9"/>
        <v>249.63</v>
      </c>
      <c r="K66" s="111">
        <v>50</v>
      </c>
      <c r="L66" s="106">
        <v>51</v>
      </c>
      <c r="M66" s="106">
        <v>51</v>
      </c>
      <c r="N66" s="39">
        <v>49</v>
      </c>
      <c r="O66" s="39">
        <v>48.63</v>
      </c>
      <c r="P66" s="127" t="s">
        <v>117</v>
      </c>
      <c r="Q66" s="25">
        <f t="shared" si="10"/>
        <v>242.13</v>
      </c>
      <c r="R66" s="39">
        <v>49</v>
      </c>
      <c r="S66" s="111">
        <v>50</v>
      </c>
      <c r="T66" s="39">
        <v>49</v>
      </c>
      <c r="U66" s="39">
        <v>48</v>
      </c>
      <c r="V66" s="39">
        <v>46.13</v>
      </c>
      <c r="W66" s="14"/>
    </row>
    <row r="67" spans="1:25" s="2" customFormat="1" ht="18" customHeight="1">
      <c r="A67" s="14"/>
      <c r="B67" s="252"/>
      <c r="C67" s="240"/>
      <c r="D67" s="125">
        <v>10</v>
      </c>
      <c r="E67" s="1" t="s">
        <v>128</v>
      </c>
      <c r="F67" s="33">
        <v>9</v>
      </c>
      <c r="G67" s="69">
        <f t="shared" si="8"/>
        <v>491.4</v>
      </c>
      <c r="H67" s="109">
        <f t="shared" si="11"/>
        <v>0.36000000000001364</v>
      </c>
      <c r="I67" s="127" t="s">
        <v>79</v>
      </c>
      <c r="J67" s="25">
        <f t="shared" si="9"/>
        <v>244.13</v>
      </c>
      <c r="K67" s="39">
        <v>48</v>
      </c>
      <c r="L67" s="111">
        <v>50</v>
      </c>
      <c r="M67" s="106">
        <v>51</v>
      </c>
      <c r="N67" s="39">
        <v>48</v>
      </c>
      <c r="O67" s="39">
        <v>47.13</v>
      </c>
      <c r="P67" s="127" t="s">
        <v>85</v>
      </c>
      <c r="Q67" s="25">
        <f t="shared" si="10"/>
        <v>247.27</v>
      </c>
      <c r="R67" s="106">
        <v>51</v>
      </c>
      <c r="S67" s="39">
        <v>49</v>
      </c>
      <c r="T67" s="106">
        <v>51</v>
      </c>
      <c r="U67" s="39">
        <v>48</v>
      </c>
      <c r="V67" s="39">
        <v>48.27</v>
      </c>
      <c r="W67" s="14"/>
    </row>
    <row r="68" spans="1:25" s="2" customFormat="1" ht="18" customHeight="1">
      <c r="A68" s="14"/>
      <c r="B68" s="252"/>
      <c r="C68" s="240"/>
      <c r="D68" s="125">
        <v>11</v>
      </c>
      <c r="E68" s="1" t="s">
        <v>50</v>
      </c>
      <c r="F68" s="33">
        <v>8</v>
      </c>
      <c r="G68" s="69">
        <f t="shared" si="8"/>
        <v>488.07</v>
      </c>
      <c r="H68" s="69">
        <f t="shared" si="11"/>
        <v>3.3299999999999841</v>
      </c>
      <c r="I68" s="127" t="s">
        <v>117</v>
      </c>
      <c r="J68" s="25">
        <f t="shared" si="9"/>
        <v>242.47</v>
      </c>
      <c r="K68" s="39">
        <v>49</v>
      </c>
      <c r="L68" s="39">
        <v>49</v>
      </c>
      <c r="M68" s="39">
        <v>49</v>
      </c>
      <c r="N68" s="39">
        <v>47.47</v>
      </c>
      <c r="O68" s="39">
        <v>48</v>
      </c>
      <c r="P68" s="127" t="s">
        <v>82</v>
      </c>
      <c r="Q68" s="25">
        <f t="shared" si="10"/>
        <v>245.6</v>
      </c>
      <c r="R68" s="39">
        <v>48</v>
      </c>
      <c r="S68" s="39">
        <v>49</v>
      </c>
      <c r="T68" s="111">
        <v>50</v>
      </c>
      <c r="U68" s="111">
        <v>49.6</v>
      </c>
      <c r="V68" s="39">
        <v>49</v>
      </c>
      <c r="W68" s="14"/>
    </row>
    <row r="69" spans="1:25" s="2" customFormat="1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Y69"/>
    </row>
  </sheetData>
  <sortState ref="E58:U68">
    <sortCondition descending="1" ref="G58:G68"/>
  </sortState>
  <mergeCells count="132">
    <mergeCell ref="U2:V2"/>
    <mergeCell ref="B2:D2"/>
    <mergeCell ref="E2:T2"/>
    <mergeCell ref="B6:B68"/>
    <mergeCell ref="C6:C36"/>
    <mergeCell ref="D7:D8"/>
    <mergeCell ref="E7:E8"/>
    <mergeCell ref="F7:G8"/>
    <mergeCell ref="F11:G11"/>
    <mergeCell ref="F12:G12"/>
    <mergeCell ref="F13:G13"/>
    <mergeCell ref="C40:C68"/>
    <mergeCell ref="D40:Q40"/>
    <mergeCell ref="D41:D42"/>
    <mergeCell ref="E41:E42"/>
    <mergeCell ref="F41:G42"/>
    <mergeCell ref="D55:V55"/>
    <mergeCell ref="D56:D57"/>
    <mergeCell ref="E56:E57"/>
    <mergeCell ref="F56:F57"/>
    <mergeCell ref="D22:V22"/>
    <mergeCell ref="D23:D24"/>
    <mergeCell ref="E23:E24"/>
    <mergeCell ref="F23:F24"/>
    <mergeCell ref="G23:G24"/>
    <mergeCell ref="I23:O23"/>
    <mergeCell ref="P23:V23"/>
    <mergeCell ref="F18:G18"/>
    <mergeCell ref="F19:G19"/>
    <mergeCell ref="F16:G16"/>
    <mergeCell ref="F17:G17"/>
    <mergeCell ref="F14:G14"/>
    <mergeCell ref="F15:G15"/>
    <mergeCell ref="H17:I17"/>
    <mergeCell ref="J17:K17"/>
    <mergeCell ref="L17:M17"/>
    <mergeCell ref="H18:I18"/>
    <mergeCell ref="J18:K18"/>
    <mergeCell ref="L18:M18"/>
    <mergeCell ref="H15:I15"/>
    <mergeCell ref="J15:K15"/>
    <mergeCell ref="L15:M15"/>
    <mergeCell ref="H16:I16"/>
    <mergeCell ref="J16:K16"/>
    <mergeCell ref="L16:M16"/>
    <mergeCell ref="G56:G57"/>
    <mergeCell ref="I56:O56"/>
    <mergeCell ref="P56:V56"/>
    <mergeCell ref="F43:G43"/>
    <mergeCell ref="H19:I19"/>
    <mergeCell ref="J19:K19"/>
    <mergeCell ref="L19:M19"/>
    <mergeCell ref="H20:I20"/>
    <mergeCell ref="J20:K20"/>
    <mergeCell ref="L20:M20"/>
    <mergeCell ref="H23:H24"/>
    <mergeCell ref="N41:N42"/>
    <mergeCell ref="F20:G20"/>
    <mergeCell ref="F52:G52"/>
    <mergeCell ref="F53:G53"/>
    <mergeCell ref="F50:G50"/>
    <mergeCell ref="F51:G51"/>
    <mergeCell ref="F48:G48"/>
    <mergeCell ref="F49:G49"/>
    <mergeCell ref="F46:G46"/>
    <mergeCell ref="F47:G47"/>
    <mergeCell ref="F44:G44"/>
    <mergeCell ref="F45:G45"/>
    <mergeCell ref="L48:M48"/>
    <mergeCell ref="D6:Q6"/>
    <mergeCell ref="H9:I9"/>
    <mergeCell ref="J9:K9"/>
    <mergeCell ref="L9:M9"/>
    <mergeCell ref="H10:I10"/>
    <mergeCell ref="J10:K10"/>
    <mergeCell ref="L10:M10"/>
    <mergeCell ref="H7:I8"/>
    <mergeCell ref="J7:K8"/>
    <mergeCell ref="L7:M8"/>
    <mergeCell ref="N7:N8"/>
    <mergeCell ref="O7:P7"/>
    <mergeCell ref="F9:G9"/>
    <mergeCell ref="F10:G10"/>
    <mergeCell ref="H13:I13"/>
    <mergeCell ref="J13:K13"/>
    <mergeCell ref="L13:M13"/>
    <mergeCell ref="H14:I14"/>
    <mergeCell ref="J14:K14"/>
    <mergeCell ref="L14:M14"/>
    <mergeCell ref="H11:I11"/>
    <mergeCell ref="J11:K11"/>
    <mergeCell ref="L11:M11"/>
    <mergeCell ref="H12:I12"/>
    <mergeCell ref="J12:K12"/>
    <mergeCell ref="L12:M12"/>
    <mergeCell ref="H45:I45"/>
    <mergeCell ref="J45:K45"/>
    <mergeCell ref="L45:M45"/>
    <mergeCell ref="H46:I46"/>
    <mergeCell ref="J46:K46"/>
    <mergeCell ref="L46:M46"/>
    <mergeCell ref="O41:P41"/>
    <mergeCell ref="H43:I43"/>
    <mergeCell ref="J43:K43"/>
    <mergeCell ref="L43:M43"/>
    <mergeCell ref="H44:I44"/>
    <mergeCell ref="J44:K44"/>
    <mergeCell ref="L44:M44"/>
    <mergeCell ref="H56:H57"/>
    <mergeCell ref="H53:I53"/>
    <mergeCell ref="J53:K53"/>
    <mergeCell ref="L53:M53"/>
    <mergeCell ref="H41:I42"/>
    <mergeCell ref="J41:K42"/>
    <mergeCell ref="L41:M42"/>
    <mergeCell ref="H51:I51"/>
    <mergeCell ref="J51:K51"/>
    <mergeCell ref="L51:M51"/>
    <mergeCell ref="H52:I52"/>
    <mergeCell ref="J52:K52"/>
    <mergeCell ref="L52:M52"/>
    <mergeCell ref="H49:I49"/>
    <mergeCell ref="J49:K49"/>
    <mergeCell ref="L49:M49"/>
    <mergeCell ref="H50:I50"/>
    <mergeCell ref="J50:K50"/>
    <mergeCell ref="L50:M50"/>
    <mergeCell ref="H47:I47"/>
    <mergeCell ref="J47:K47"/>
    <mergeCell ref="L47:M47"/>
    <mergeCell ref="H48:I48"/>
    <mergeCell ref="J48:K4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81"/>
  <sheetViews>
    <sheetView zoomScale="90" zoomScaleNormal="90" workbookViewId="0">
      <selection activeCell="H28" sqref="H28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10.7109375" style="4" customWidth="1"/>
    <col min="11" max="12" width="9.7109375" style="4" customWidth="1"/>
    <col min="13" max="17" width="9.7109375" style="9" customWidth="1"/>
    <col min="18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5"/>
      <c r="M1" s="7"/>
      <c r="N1" s="7"/>
      <c r="O1" s="7"/>
      <c r="P1" s="7"/>
      <c r="Q1" s="7"/>
      <c r="R1" s="5"/>
      <c r="S1" s="5"/>
      <c r="T1" s="5"/>
      <c r="U1" s="5"/>
      <c r="V1" s="5"/>
      <c r="W1" s="16"/>
    </row>
    <row r="2" spans="1:23" ht="43.5" customHeight="1">
      <c r="A2" s="14"/>
      <c r="B2" s="234" t="s">
        <v>43</v>
      </c>
      <c r="C2" s="234"/>
      <c r="D2" s="234"/>
      <c r="E2" s="207" t="s">
        <v>207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65" t="s">
        <v>35</v>
      </c>
      <c r="V2" s="265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5"/>
      <c r="M3" s="8"/>
      <c r="N3" s="8"/>
      <c r="O3" s="8"/>
      <c r="P3" s="8"/>
      <c r="Q3" s="8"/>
      <c r="R3" s="5"/>
      <c r="S3" s="16"/>
      <c r="T3" s="16"/>
      <c r="U3" s="16"/>
      <c r="V3" s="16"/>
      <c r="W3" s="16"/>
    </row>
    <row r="4" spans="1:23" s="2" customFormat="1" ht="12.75">
      <c r="A4" s="40"/>
      <c r="B4" s="30"/>
      <c r="C4" s="40"/>
      <c r="D4" s="30"/>
      <c r="E4" s="40"/>
      <c r="F4" s="30"/>
      <c r="G4" s="40"/>
      <c r="H4" s="40"/>
      <c r="I4" s="40"/>
      <c r="J4" s="30"/>
      <c r="K4" s="40"/>
      <c r="L4" s="30"/>
      <c r="M4" s="40"/>
      <c r="N4" s="30"/>
      <c r="O4" s="40"/>
      <c r="P4" s="40"/>
      <c r="Q4" s="30"/>
      <c r="R4" s="40"/>
      <c r="S4" s="30"/>
      <c r="T4" s="40"/>
      <c r="U4" s="30"/>
      <c r="V4" s="40"/>
      <c r="W4" s="40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52">
        <v>44940</v>
      </c>
      <c r="C6" s="240" t="s">
        <v>32</v>
      </c>
      <c r="D6" s="229" t="s">
        <v>170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16"/>
      <c r="T6" s="16"/>
      <c r="U6" s="16"/>
      <c r="V6" s="16"/>
      <c r="W6" s="16"/>
    </row>
    <row r="7" spans="1:23" s="2" customFormat="1" ht="18" customHeight="1">
      <c r="A7" s="14"/>
      <c r="B7" s="252"/>
      <c r="C7" s="240"/>
      <c r="D7" s="241" t="s">
        <v>1</v>
      </c>
      <c r="E7" s="242" t="s">
        <v>14</v>
      </c>
      <c r="F7" s="244" t="s">
        <v>55</v>
      </c>
      <c r="G7" s="245"/>
      <c r="H7" s="248" t="s">
        <v>5</v>
      </c>
      <c r="I7" s="249"/>
      <c r="J7" s="255" t="s">
        <v>0</v>
      </c>
      <c r="K7" s="256"/>
      <c r="L7" s="244" t="s">
        <v>11</v>
      </c>
      <c r="M7" s="245"/>
      <c r="N7" s="237" t="s">
        <v>3</v>
      </c>
      <c r="O7" s="253" t="s">
        <v>94</v>
      </c>
      <c r="P7" s="253"/>
      <c r="Q7" s="239" t="s">
        <v>75</v>
      </c>
      <c r="R7" s="16"/>
      <c r="S7" s="16"/>
      <c r="T7" s="16"/>
      <c r="U7" s="266" t="s">
        <v>211</v>
      </c>
      <c r="V7" s="266"/>
      <c r="W7" s="16"/>
    </row>
    <row r="8" spans="1:23" s="2" customFormat="1" ht="18" customHeight="1">
      <c r="A8" s="14"/>
      <c r="B8" s="252"/>
      <c r="C8" s="240"/>
      <c r="D8" s="241"/>
      <c r="E8" s="243"/>
      <c r="F8" s="246"/>
      <c r="G8" s="247"/>
      <c r="H8" s="250"/>
      <c r="I8" s="251"/>
      <c r="J8" s="257"/>
      <c r="K8" s="258"/>
      <c r="L8" s="246"/>
      <c r="M8" s="247"/>
      <c r="N8" s="238"/>
      <c r="O8" s="147" t="s">
        <v>92</v>
      </c>
      <c r="P8" s="147" t="s">
        <v>93</v>
      </c>
      <c r="Q8" s="239"/>
      <c r="R8" s="16"/>
      <c r="S8" s="16"/>
      <c r="T8" s="16"/>
      <c r="U8" s="266"/>
      <c r="V8" s="266"/>
      <c r="W8" s="16"/>
    </row>
    <row r="9" spans="1:23" s="2" customFormat="1" ht="18" customHeight="1">
      <c r="A9" s="14"/>
      <c r="B9" s="252"/>
      <c r="C9" s="240"/>
      <c r="D9" s="146">
        <v>1</v>
      </c>
      <c r="E9" s="1" t="s">
        <v>166</v>
      </c>
      <c r="F9" s="220" t="s">
        <v>167</v>
      </c>
      <c r="G9" s="221"/>
      <c r="H9" s="220" t="s">
        <v>34</v>
      </c>
      <c r="I9" s="221"/>
      <c r="J9" s="220" t="s">
        <v>103</v>
      </c>
      <c r="K9" s="221"/>
      <c r="L9" s="220" t="s">
        <v>205</v>
      </c>
      <c r="M9" s="221"/>
      <c r="N9" s="82">
        <v>6.6689999999999996</v>
      </c>
      <c r="O9" s="98"/>
      <c r="P9" s="98"/>
      <c r="Q9" s="66">
        <v>5</v>
      </c>
      <c r="R9" s="16"/>
      <c r="S9" s="16"/>
      <c r="T9" s="16"/>
      <c r="U9" s="266"/>
      <c r="V9" s="266"/>
      <c r="W9" s="16"/>
    </row>
    <row r="10" spans="1:23" s="2" customFormat="1" ht="18" customHeight="1">
      <c r="A10" s="14"/>
      <c r="B10" s="252"/>
      <c r="C10" s="240"/>
      <c r="D10" s="146">
        <v>2</v>
      </c>
      <c r="E10" s="1" t="s">
        <v>72</v>
      </c>
      <c r="F10" s="220" t="s">
        <v>195</v>
      </c>
      <c r="G10" s="221"/>
      <c r="H10" s="220" t="s">
        <v>73</v>
      </c>
      <c r="I10" s="221"/>
      <c r="J10" s="220" t="s">
        <v>62</v>
      </c>
      <c r="K10" s="221"/>
      <c r="L10" s="220" t="s">
        <v>119</v>
      </c>
      <c r="M10" s="221"/>
      <c r="N10" s="82">
        <v>6.7350000000000003</v>
      </c>
      <c r="O10" s="119">
        <f>N10-$N$49</f>
        <v>7.9000000000000625E-2</v>
      </c>
      <c r="P10" s="129"/>
      <c r="Q10" s="62">
        <v>1</v>
      </c>
      <c r="R10" s="16"/>
      <c r="S10" s="16"/>
      <c r="T10" s="16"/>
      <c r="U10" s="266"/>
      <c r="V10" s="266"/>
      <c r="W10" s="16"/>
    </row>
    <row r="11" spans="1:23" s="2" customFormat="1" ht="18" customHeight="1">
      <c r="A11" s="14"/>
      <c r="B11" s="252"/>
      <c r="C11" s="240"/>
      <c r="D11" s="146">
        <v>3</v>
      </c>
      <c r="E11" s="1" t="s">
        <v>135</v>
      </c>
      <c r="F11" s="220" t="s">
        <v>66</v>
      </c>
      <c r="G11" s="221"/>
      <c r="H11" s="220" t="s">
        <v>36</v>
      </c>
      <c r="I11" s="221"/>
      <c r="J11" s="220" t="s">
        <v>62</v>
      </c>
      <c r="K11" s="221"/>
      <c r="L11" s="220" t="s">
        <v>99</v>
      </c>
      <c r="M11" s="221"/>
      <c r="N11" s="82">
        <v>6.7350000000000003</v>
      </c>
      <c r="O11" s="119">
        <f t="shared" ref="O11:O23" si="0">N11-$N$49</f>
        <v>7.9000000000000625E-2</v>
      </c>
      <c r="P11" s="158">
        <f>N11-N10</f>
        <v>0</v>
      </c>
      <c r="Q11" s="64">
        <v>3</v>
      </c>
      <c r="R11" s="16"/>
      <c r="S11" s="16"/>
      <c r="T11" s="16"/>
      <c r="U11" s="266"/>
      <c r="V11" s="266"/>
      <c r="W11" s="16"/>
    </row>
    <row r="12" spans="1:23" s="2" customFormat="1" ht="18" customHeight="1">
      <c r="A12" s="14"/>
      <c r="B12" s="252"/>
      <c r="C12" s="240"/>
      <c r="D12" s="146">
        <v>4</v>
      </c>
      <c r="E12" s="1" t="s">
        <v>132</v>
      </c>
      <c r="F12" s="220" t="s">
        <v>121</v>
      </c>
      <c r="G12" s="221"/>
      <c r="H12" s="220" t="s">
        <v>167</v>
      </c>
      <c r="I12" s="221"/>
      <c r="J12" s="220" t="s">
        <v>103</v>
      </c>
      <c r="K12" s="221"/>
      <c r="L12" s="220" t="s">
        <v>205</v>
      </c>
      <c r="M12" s="221"/>
      <c r="N12" s="82">
        <v>6.766</v>
      </c>
      <c r="O12" s="120">
        <f t="shared" si="0"/>
        <v>0.11000000000000032</v>
      </c>
      <c r="P12" s="119">
        <f t="shared" ref="P12:P21" si="1">N12-N11</f>
        <v>3.0999999999999694E-2</v>
      </c>
      <c r="Q12" s="65">
        <v>4</v>
      </c>
      <c r="R12" s="16"/>
      <c r="S12" s="62">
        <v>1</v>
      </c>
      <c r="T12" s="16"/>
      <c r="U12" s="266"/>
      <c r="V12" s="266"/>
      <c r="W12" s="16"/>
    </row>
    <row r="13" spans="1:23" s="2" customFormat="1" ht="18" customHeight="1" thickBot="1">
      <c r="A13" s="14"/>
      <c r="B13" s="252"/>
      <c r="C13" s="240"/>
      <c r="D13" s="151">
        <v>5</v>
      </c>
      <c r="E13" s="1" t="s">
        <v>186</v>
      </c>
      <c r="F13" s="220" t="s">
        <v>96</v>
      </c>
      <c r="G13" s="221"/>
      <c r="H13" s="220" t="s">
        <v>37</v>
      </c>
      <c r="I13" s="221"/>
      <c r="J13" s="220" t="s">
        <v>62</v>
      </c>
      <c r="K13" s="221"/>
      <c r="L13" s="220" t="s">
        <v>119</v>
      </c>
      <c r="M13" s="221"/>
      <c r="N13" s="82">
        <v>6.7990000000000004</v>
      </c>
      <c r="O13" s="120">
        <f t="shared" si="0"/>
        <v>0.14300000000000068</v>
      </c>
      <c r="P13" s="119">
        <f t="shared" si="1"/>
        <v>3.3000000000000362E-2</v>
      </c>
      <c r="Q13" s="153">
        <v>2</v>
      </c>
      <c r="R13" s="16"/>
      <c r="S13" s="63">
        <v>2</v>
      </c>
      <c r="T13" s="16"/>
      <c r="U13" s="266"/>
      <c r="V13" s="266"/>
      <c r="W13" s="16"/>
    </row>
    <row r="14" spans="1:23" s="2" customFormat="1" ht="18" customHeight="1" thickTop="1">
      <c r="A14" s="14"/>
      <c r="B14" s="252"/>
      <c r="C14" s="240"/>
      <c r="D14" s="84">
        <v>6</v>
      </c>
      <c r="E14" s="1" t="s">
        <v>97</v>
      </c>
      <c r="F14" s="220" t="s">
        <v>37</v>
      </c>
      <c r="G14" s="221"/>
      <c r="H14" s="220" t="s">
        <v>121</v>
      </c>
      <c r="I14" s="221"/>
      <c r="J14" s="220" t="s">
        <v>62</v>
      </c>
      <c r="K14" s="221"/>
      <c r="L14" s="220" t="s">
        <v>119</v>
      </c>
      <c r="M14" s="221"/>
      <c r="N14" s="83">
        <v>6.8620000000000001</v>
      </c>
      <c r="O14" s="120">
        <f t="shared" si="0"/>
        <v>0.20600000000000041</v>
      </c>
      <c r="P14" s="119">
        <f t="shared" si="1"/>
        <v>6.2999999999999723E-2</v>
      </c>
      <c r="Q14" s="152">
        <v>3</v>
      </c>
      <c r="R14" s="16"/>
      <c r="S14" s="64">
        <v>3</v>
      </c>
      <c r="T14" s="16"/>
      <c r="U14" s="266"/>
      <c r="V14" s="266"/>
      <c r="W14" s="16"/>
    </row>
    <row r="15" spans="1:23" s="2" customFormat="1" ht="18" customHeight="1">
      <c r="A15" s="14"/>
      <c r="B15" s="252"/>
      <c r="C15" s="240"/>
      <c r="D15" s="146">
        <v>7</v>
      </c>
      <c r="E15" s="1" t="s">
        <v>136</v>
      </c>
      <c r="F15" s="220" t="s">
        <v>34</v>
      </c>
      <c r="G15" s="221"/>
      <c r="H15" s="220" t="s">
        <v>66</v>
      </c>
      <c r="I15" s="221"/>
      <c r="J15" s="220" t="s">
        <v>198</v>
      </c>
      <c r="K15" s="221"/>
      <c r="L15" s="220" t="s">
        <v>205</v>
      </c>
      <c r="M15" s="221"/>
      <c r="N15" s="83">
        <v>6.8639999999999999</v>
      </c>
      <c r="O15" s="120">
        <f t="shared" si="0"/>
        <v>0.20800000000000018</v>
      </c>
      <c r="P15" s="117">
        <f t="shared" si="1"/>
        <v>1.9999999999997797E-3</v>
      </c>
      <c r="Q15" s="66">
        <v>5</v>
      </c>
      <c r="R15" s="16"/>
      <c r="S15" s="65">
        <v>4</v>
      </c>
      <c r="T15" s="16"/>
      <c r="U15" s="266"/>
      <c r="V15" s="266"/>
      <c r="W15" s="16"/>
    </row>
    <row r="16" spans="1:23" s="2" customFormat="1" ht="18" customHeight="1">
      <c r="A16" s="14"/>
      <c r="B16" s="252"/>
      <c r="C16" s="240"/>
      <c r="D16" s="146">
        <v>8</v>
      </c>
      <c r="E16" s="1" t="s">
        <v>128</v>
      </c>
      <c r="F16" s="220" t="s">
        <v>73</v>
      </c>
      <c r="G16" s="221"/>
      <c r="H16" s="220" t="s">
        <v>195</v>
      </c>
      <c r="I16" s="221"/>
      <c r="J16" s="220" t="s">
        <v>138</v>
      </c>
      <c r="K16" s="221"/>
      <c r="L16" s="220" t="s">
        <v>100</v>
      </c>
      <c r="M16" s="221"/>
      <c r="N16" s="83">
        <v>6.9009999999999998</v>
      </c>
      <c r="O16" s="120">
        <f t="shared" si="0"/>
        <v>0.24500000000000011</v>
      </c>
      <c r="P16" s="119">
        <f t="shared" si="1"/>
        <v>3.6999999999999922E-2</v>
      </c>
      <c r="Q16" s="62">
        <v>1</v>
      </c>
      <c r="R16" s="16"/>
      <c r="S16" s="66">
        <v>5</v>
      </c>
      <c r="T16" s="16"/>
      <c r="U16" s="266"/>
      <c r="V16" s="266"/>
      <c r="W16" s="16"/>
    </row>
    <row r="17" spans="1:23" s="2" customFormat="1" ht="18" customHeight="1">
      <c r="A17" s="14"/>
      <c r="B17" s="252"/>
      <c r="C17" s="240"/>
      <c r="D17" s="148">
        <v>9</v>
      </c>
      <c r="E17" s="1" t="s">
        <v>67</v>
      </c>
      <c r="F17" s="220" t="s">
        <v>2</v>
      </c>
      <c r="G17" s="221"/>
      <c r="H17" s="220" t="s">
        <v>63</v>
      </c>
      <c r="I17" s="221"/>
      <c r="J17" s="220" t="s">
        <v>61</v>
      </c>
      <c r="K17" s="221"/>
      <c r="L17" s="220" t="s">
        <v>100</v>
      </c>
      <c r="M17" s="221"/>
      <c r="N17" s="83">
        <v>6.9059999999999997</v>
      </c>
      <c r="O17" s="120">
        <f t="shared" si="0"/>
        <v>0.25</v>
      </c>
      <c r="P17" s="117">
        <f t="shared" si="1"/>
        <v>4.9999999999998934E-3</v>
      </c>
      <c r="Q17" s="65">
        <v>4</v>
      </c>
      <c r="R17" s="16"/>
      <c r="S17" s="67">
        <v>6</v>
      </c>
      <c r="T17" s="16"/>
      <c r="U17" s="266"/>
      <c r="V17" s="266"/>
      <c r="W17" s="16"/>
    </row>
    <row r="18" spans="1:23" s="2" customFormat="1" ht="18" customHeight="1" thickBot="1">
      <c r="A18" s="14"/>
      <c r="B18" s="252"/>
      <c r="C18" s="240"/>
      <c r="D18" s="151">
        <v>10</v>
      </c>
      <c r="E18" s="1" t="s">
        <v>131</v>
      </c>
      <c r="F18" s="220" t="s">
        <v>118</v>
      </c>
      <c r="G18" s="221"/>
      <c r="H18" s="220" t="s">
        <v>114</v>
      </c>
      <c r="I18" s="221"/>
      <c r="J18" s="220" t="s">
        <v>62</v>
      </c>
      <c r="K18" s="221"/>
      <c r="L18" s="220" t="s">
        <v>100</v>
      </c>
      <c r="M18" s="221"/>
      <c r="N18" s="83">
        <v>6.923</v>
      </c>
      <c r="O18" s="120">
        <f t="shared" si="0"/>
        <v>0.26700000000000035</v>
      </c>
      <c r="P18" s="119">
        <f t="shared" si="1"/>
        <v>1.7000000000000348E-2</v>
      </c>
      <c r="Q18" s="63">
        <v>2</v>
      </c>
      <c r="R18" s="16"/>
      <c r="S18" s="68">
        <v>7</v>
      </c>
      <c r="T18" s="16"/>
      <c r="U18" s="266"/>
      <c r="V18" s="266"/>
      <c r="W18" s="16"/>
    </row>
    <row r="19" spans="1:23" s="2" customFormat="1" ht="18" customHeight="1" thickTop="1">
      <c r="A19" s="14"/>
      <c r="B19" s="252"/>
      <c r="C19" s="240"/>
      <c r="D19" s="84">
        <v>11</v>
      </c>
      <c r="E19" s="1" t="s">
        <v>133</v>
      </c>
      <c r="F19" s="220" t="s">
        <v>63</v>
      </c>
      <c r="G19" s="221"/>
      <c r="H19" s="220" t="s">
        <v>96</v>
      </c>
      <c r="I19" s="221"/>
      <c r="J19" s="220" t="s">
        <v>62</v>
      </c>
      <c r="K19" s="221"/>
      <c r="L19" s="220" t="s">
        <v>100</v>
      </c>
      <c r="M19" s="221"/>
      <c r="N19" s="83">
        <v>6.98</v>
      </c>
      <c r="O19" s="120">
        <f t="shared" si="0"/>
        <v>0.32400000000000073</v>
      </c>
      <c r="P19" s="119">
        <f t="shared" si="1"/>
        <v>5.7000000000000384E-2</v>
      </c>
      <c r="Q19" s="64">
        <v>3</v>
      </c>
      <c r="R19" s="16"/>
      <c r="S19" s="131">
        <v>8</v>
      </c>
      <c r="T19" s="16"/>
      <c r="U19" s="266"/>
      <c r="V19" s="266"/>
      <c r="W19" s="16"/>
    </row>
    <row r="20" spans="1:23" s="2" customFormat="1" ht="18" customHeight="1">
      <c r="A20" s="14"/>
      <c r="B20" s="252"/>
      <c r="C20" s="240"/>
      <c r="D20" s="146">
        <v>12</v>
      </c>
      <c r="E20" s="1" t="s">
        <v>201</v>
      </c>
      <c r="F20" s="220" t="s">
        <v>159</v>
      </c>
      <c r="G20" s="221"/>
      <c r="H20" s="220" t="s">
        <v>158</v>
      </c>
      <c r="I20" s="221"/>
      <c r="J20" s="220" t="s">
        <v>62</v>
      </c>
      <c r="K20" s="221"/>
      <c r="L20" s="220" t="s">
        <v>205</v>
      </c>
      <c r="M20" s="221"/>
      <c r="N20" s="83">
        <v>6.9870000000000001</v>
      </c>
      <c r="O20" s="120">
        <f t="shared" si="0"/>
        <v>0.33100000000000041</v>
      </c>
      <c r="P20" s="117">
        <f t="shared" si="1"/>
        <v>6.9999999999996732E-3</v>
      </c>
      <c r="Q20" s="62">
        <v>1</v>
      </c>
      <c r="R20" s="16"/>
      <c r="S20" s="16"/>
      <c r="T20" s="16"/>
      <c r="U20" s="266"/>
      <c r="V20" s="266"/>
      <c r="W20" s="16"/>
    </row>
    <row r="21" spans="1:23" s="2" customFormat="1" ht="18" customHeight="1">
      <c r="A21" s="14"/>
      <c r="B21" s="252"/>
      <c r="C21" s="240"/>
      <c r="D21" s="146">
        <v>13</v>
      </c>
      <c r="E21" s="1" t="s">
        <v>50</v>
      </c>
      <c r="F21" s="220" t="s">
        <v>114</v>
      </c>
      <c r="G21" s="221"/>
      <c r="H21" s="220" t="s">
        <v>2</v>
      </c>
      <c r="I21" s="221"/>
      <c r="J21" s="220" t="s">
        <v>61</v>
      </c>
      <c r="K21" s="221"/>
      <c r="L21" s="220" t="s">
        <v>100</v>
      </c>
      <c r="M21" s="221"/>
      <c r="N21" s="29">
        <v>7.0730000000000004</v>
      </c>
      <c r="O21" s="120">
        <f t="shared" si="0"/>
        <v>0.4170000000000007</v>
      </c>
      <c r="P21" s="119">
        <f t="shared" si="1"/>
        <v>8.6000000000000298E-2</v>
      </c>
      <c r="Q21" s="65">
        <v>4</v>
      </c>
      <c r="R21" s="16"/>
      <c r="S21" s="16"/>
      <c r="T21" s="16"/>
      <c r="U21" s="266"/>
      <c r="V21" s="266"/>
      <c r="W21" s="16"/>
    </row>
    <row r="22" spans="1:23" s="2" customFormat="1" ht="18" customHeight="1">
      <c r="A22" s="14"/>
      <c r="B22" s="252"/>
      <c r="C22" s="240"/>
      <c r="D22" s="146">
        <v>14</v>
      </c>
      <c r="E22" s="1" t="s">
        <v>200</v>
      </c>
      <c r="F22" s="220" t="s">
        <v>158</v>
      </c>
      <c r="G22" s="221"/>
      <c r="H22" s="220" t="s">
        <v>196</v>
      </c>
      <c r="I22" s="221"/>
      <c r="J22" s="220" t="s">
        <v>156</v>
      </c>
      <c r="K22" s="221"/>
      <c r="L22" s="220" t="s">
        <v>38</v>
      </c>
      <c r="M22" s="221"/>
      <c r="N22" s="29">
        <v>7.2329999999999997</v>
      </c>
      <c r="O22" s="120">
        <f t="shared" si="0"/>
        <v>0.57699999999999996</v>
      </c>
      <c r="P22" s="120">
        <f>N22-N21</f>
        <v>0.15999999999999925</v>
      </c>
      <c r="Q22" s="63">
        <v>2</v>
      </c>
      <c r="R22" s="16"/>
      <c r="S22" s="16"/>
      <c r="T22" s="16"/>
      <c r="U22" s="266"/>
      <c r="V22" s="266"/>
      <c r="W22" s="16"/>
    </row>
    <row r="23" spans="1:23" s="2" customFormat="1" ht="18" customHeight="1">
      <c r="A23" s="14"/>
      <c r="B23" s="252"/>
      <c r="C23" s="240"/>
      <c r="D23" s="146">
        <v>15</v>
      </c>
      <c r="E23" s="1" t="s">
        <v>199</v>
      </c>
      <c r="F23" s="220" t="s">
        <v>196</v>
      </c>
      <c r="G23" s="221"/>
      <c r="H23" s="220" t="s">
        <v>159</v>
      </c>
      <c r="I23" s="221"/>
      <c r="J23" s="220" t="s">
        <v>157</v>
      </c>
      <c r="K23" s="221"/>
      <c r="L23" s="220" t="s">
        <v>155</v>
      </c>
      <c r="M23" s="221"/>
      <c r="N23" s="29">
        <v>7.3120000000000003</v>
      </c>
      <c r="O23" s="120">
        <f t="shared" si="0"/>
        <v>0.65600000000000058</v>
      </c>
      <c r="P23" s="119">
        <f t="shared" ref="P23" si="2">N23-N22</f>
        <v>7.9000000000000625E-2</v>
      </c>
      <c r="Q23" s="66">
        <v>5</v>
      </c>
      <c r="R23" s="16"/>
      <c r="S23" s="16"/>
      <c r="T23" s="16"/>
      <c r="U23" s="266"/>
      <c r="V23" s="266"/>
      <c r="W23" s="16"/>
    </row>
    <row r="24" spans="1:23" s="2" customFormat="1" ht="18" customHeight="1">
      <c r="A24" s="14"/>
      <c r="B24" s="252"/>
      <c r="C24" s="24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2" customFormat="1" ht="18" customHeight="1">
      <c r="A25" s="14"/>
      <c r="B25" s="252"/>
      <c r="C25" s="240"/>
      <c r="D25" s="229" t="s">
        <v>21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14"/>
    </row>
    <row r="26" spans="1:23" s="2" customFormat="1" ht="18" customHeight="1">
      <c r="A26" s="14"/>
      <c r="B26" s="252"/>
      <c r="C26" s="240"/>
      <c r="D26" s="241" t="s">
        <v>1</v>
      </c>
      <c r="E26" s="228" t="s">
        <v>14</v>
      </c>
      <c r="F26" s="222" t="s">
        <v>44</v>
      </c>
      <c r="G26" s="227" t="s">
        <v>18</v>
      </c>
      <c r="H26" s="259" t="s">
        <v>194</v>
      </c>
      <c r="I26" s="231" t="s">
        <v>15</v>
      </c>
      <c r="J26" s="232"/>
      <c r="K26" s="232"/>
      <c r="L26" s="232"/>
      <c r="M26" s="232"/>
      <c r="N26" s="232"/>
      <c r="O26" s="233"/>
      <c r="P26" s="231" t="s">
        <v>16</v>
      </c>
      <c r="Q26" s="232"/>
      <c r="R26" s="232"/>
      <c r="S26" s="232"/>
      <c r="T26" s="232"/>
      <c r="U26" s="232"/>
      <c r="V26" s="233"/>
      <c r="W26" s="14"/>
    </row>
    <row r="27" spans="1:23" s="2" customFormat="1" ht="18" customHeight="1">
      <c r="A27" s="14"/>
      <c r="B27" s="252"/>
      <c r="C27" s="240"/>
      <c r="D27" s="241"/>
      <c r="E27" s="228"/>
      <c r="F27" s="223"/>
      <c r="G27" s="227"/>
      <c r="H27" s="260"/>
      <c r="I27" s="99" t="s">
        <v>77</v>
      </c>
      <c r="J27" s="31" t="s">
        <v>17</v>
      </c>
      <c r="K27" s="22">
        <v>1</v>
      </c>
      <c r="L27" s="19">
        <v>2</v>
      </c>
      <c r="M27" s="20">
        <v>3</v>
      </c>
      <c r="N27" s="21">
        <v>4</v>
      </c>
      <c r="O27" s="26">
        <v>5</v>
      </c>
      <c r="P27" s="99" t="s">
        <v>77</v>
      </c>
      <c r="Q27" s="31" t="s">
        <v>17</v>
      </c>
      <c r="R27" s="22">
        <v>1</v>
      </c>
      <c r="S27" s="19">
        <v>2</v>
      </c>
      <c r="T27" s="20">
        <v>3</v>
      </c>
      <c r="U27" s="21">
        <v>4</v>
      </c>
      <c r="V27" s="26">
        <v>5</v>
      </c>
      <c r="W27" s="14"/>
    </row>
    <row r="28" spans="1:23" s="2" customFormat="1" ht="18" customHeight="1">
      <c r="A28" s="14"/>
      <c r="B28" s="252"/>
      <c r="C28" s="240"/>
      <c r="D28" s="146">
        <v>1</v>
      </c>
      <c r="E28" s="1" t="s">
        <v>72</v>
      </c>
      <c r="F28" s="33">
        <v>20</v>
      </c>
      <c r="G28" s="109">
        <f t="shared" ref="G28:G40" si="3">J28+Q28</f>
        <v>505.92999999999995</v>
      </c>
      <c r="H28" s="98"/>
      <c r="I28" s="127" t="s">
        <v>203</v>
      </c>
      <c r="J28" s="88">
        <f t="shared" ref="J28:J42" si="4">SUM(K28:O28)</f>
        <v>255.32999999999998</v>
      </c>
      <c r="K28" s="106">
        <v>51</v>
      </c>
      <c r="L28" s="105">
        <v>52.33</v>
      </c>
      <c r="M28" s="106">
        <v>51</v>
      </c>
      <c r="N28" s="106">
        <v>51</v>
      </c>
      <c r="O28" s="107">
        <v>50</v>
      </c>
      <c r="P28" s="127" t="s">
        <v>85</v>
      </c>
      <c r="Q28" s="90">
        <f t="shared" ref="Q28:Q42" si="5">SUM(R28:V28)</f>
        <v>250.6</v>
      </c>
      <c r="R28" s="107">
        <v>50</v>
      </c>
      <c r="S28" s="106">
        <v>50.6</v>
      </c>
      <c r="T28" s="106">
        <v>51</v>
      </c>
      <c r="U28" s="107">
        <v>50</v>
      </c>
      <c r="V28" s="39">
        <v>49</v>
      </c>
      <c r="W28" s="14"/>
    </row>
    <row r="29" spans="1:23" s="2" customFormat="1" ht="18" customHeight="1">
      <c r="A29" s="14"/>
      <c r="B29" s="252"/>
      <c r="C29" s="240"/>
      <c r="D29" s="146">
        <v>2</v>
      </c>
      <c r="E29" s="1" t="s">
        <v>166</v>
      </c>
      <c r="F29" s="33">
        <v>18</v>
      </c>
      <c r="G29" s="109">
        <f t="shared" si="3"/>
        <v>505.44</v>
      </c>
      <c r="H29" s="109">
        <f>G28-G29</f>
        <v>0.48999999999995225</v>
      </c>
      <c r="I29" s="127" t="s">
        <v>174</v>
      </c>
      <c r="J29" s="87">
        <f t="shared" si="4"/>
        <v>257.05</v>
      </c>
      <c r="K29" s="106">
        <v>51</v>
      </c>
      <c r="L29" s="105">
        <v>52</v>
      </c>
      <c r="M29" s="132">
        <v>53.05</v>
      </c>
      <c r="N29" s="106">
        <v>51</v>
      </c>
      <c r="O29" s="107">
        <v>50</v>
      </c>
      <c r="P29" s="127" t="s">
        <v>84</v>
      </c>
      <c r="Q29" s="25">
        <f t="shared" si="5"/>
        <v>248.39</v>
      </c>
      <c r="R29" s="107">
        <v>50</v>
      </c>
      <c r="S29" s="106">
        <v>51</v>
      </c>
      <c r="T29" s="107">
        <v>50.39</v>
      </c>
      <c r="U29" s="107">
        <v>50</v>
      </c>
      <c r="V29" s="39">
        <v>47</v>
      </c>
      <c r="W29" s="14"/>
    </row>
    <row r="30" spans="1:23" s="2" customFormat="1" ht="18" customHeight="1">
      <c r="A30" s="14"/>
      <c r="B30" s="252"/>
      <c r="C30" s="240"/>
      <c r="D30" s="146">
        <v>3</v>
      </c>
      <c r="E30" s="1" t="s">
        <v>136</v>
      </c>
      <c r="F30" s="33">
        <v>16</v>
      </c>
      <c r="G30" s="109">
        <f t="shared" si="3"/>
        <v>505.37</v>
      </c>
      <c r="H30" s="109">
        <f t="shared" ref="H30:H42" si="6">G29-G30</f>
        <v>6.9999999999993179E-2</v>
      </c>
      <c r="I30" s="127" t="s">
        <v>84</v>
      </c>
      <c r="J30" s="90">
        <f t="shared" si="4"/>
        <v>250.05</v>
      </c>
      <c r="K30" s="107">
        <v>50</v>
      </c>
      <c r="L30" s="107">
        <v>50</v>
      </c>
      <c r="M30" s="106">
        <v>51.05</v>
      </c>
      <c r="N30" s="106">
        <v>51</v>
      </c>
      <c r="O30" s="39">
        <v>48</v>
      </c>
      <c r="P30" s="127" t="s">
        <v>80</v>
      </c>
      <c r="Q30" s="87">
        <f t="shared" si="5"/>
        <v>255.32</v>
      </c>
      <c r="R30" s="106">
        <v>51</v>
      </c>
      <c r="S30" s="106">
        <v>51</v>
      </c>
      <c r="T30" s="105">
        <v>52.32</v>
      </c>
      <c r="U30" s="106">
        <v>51</v>
      </c>
      <c r="V30" s="107">
        <v>50</v>
      </c>
      <c r="W30" s="14"/>
    </row>
    <row r="31" spans="1:23" s="2" customFormat="1" ht="18" customHeight="1">
      <c r="A31" s="14"/>
      <c r="B31" s="252"/>
      <c r="C31" s="240"/>
      <c r="D31" s="146">
        <v>4</v>
      </c>
      <c r="E31" s="1" t="s">
        <v>186</v>
      </c>
      <c r="F31" s="33">
        <v>15</v>
      </c>
      <c r="G31" s="109">
        <f t="shared" si="3"/>
        <v>503.21000000000004</v>
      </c>
      <c r="H31" s="69">
        <f t="shared" si="6"/>
        <v>2.1599999999999682</v>
      </c>
      <c r="I31" s="127" t="s">
        <v>87</v>
      </c>
      <c r="J31" s="89">
        <f t="shared" si="4"/>
        <v>252.69</v>
      </c>
      <c r="K31" s="106">
        <v>51</v>
      </c>
      <c r="L31" s="107">
        <v>50</v>
      </c>
      <c r="M31" s="105">
        <v>52</v>
      </c>
      <c r="N31" s="105">
        <v>51.69</v>
      </c>
      <c r="O31" s="39">
        <v>48</v>
      </c>
      <c r="P31" s="127" t="s">
        <v>83</v>
      </c>
      <c r="Q31" s="90">
        <f t="shared" si="5"/>
        <v>250.52</v>
      </c>
      <c r="R31" s="107">
        <v>50</v>
      </c>
      <c r="S31" s="107">
        <v>50</v>
      </c>
      <c r="T31" s="105">
        <v>52</v>
      </c>
      <c r="U31" s="106">
        <v>50.52</v>
      </c>
      <c r="V31" s="39">
        <v>48</v>
      </c>
      <c r="W31" s="14"/>
    </row>
    <row r="32" spans="1:23" s="2" customFormat="1" ht="18" customHeight="1">
      <c r="A32" s="14"/>
      <c r="B32" s="252"/>
      <c r="C32" s="240"/>
      <c r="D32" s="146">
        <v>5</v>
      </c>
      <c r="E32" s="1" t="s">
        <v>67</v>
      </c>
      <c r="F32" s="33">
        <v>14</v>
      </c>
      <c r="G32" s="109">
        <f t="shared" si="3"/>
        <v>502.90999999999997</v>
      </c>
      <c r="H32" s="109">
        <f t="shared" si="6"/>
        <v>0.30000000000006821</v>
      </c>
      <c r="I32" s="127" t="s">
        <v>82</v>
      </c>
      <c r="J32" s="25">
        <f t="shared" si="4"/>
        <v>249.13</v>
      </c>
      <c r="K32" s="107">
        <v>50</v>
      </c>
      <c r="L32" s="106">
        <v>51</v>
      </c>
      <c r="M32" s="107">
        <v>50</v>
      </c>
      <c r="N32" s="39">
        <v>49</v>
      </c>
      <c r="O32" s="39">
        <v>49.13</v>
      </c>
      <c r="P32" s="127" t="s">
        <v>88</v>
      </c>
      <c r="Q32" s="88">
        <f t="shared" si="5"/>
        <v>253.78</v>
      </c>
      <c r="R32" s="107">
        <v>50</v>
      </c>
      <c r="S32" s="105">
        <v>52</v>
      </c>
      <c r="T32" s="105">
        <v>52</v>
      </c>
      <c r="U32" s="107">
        <v>50</v>
      </c>
      <c r="V32" s="107">
        <v>49.78</v>
      </c>
      <c r="W32" s="14"/>
    </row>
    <row r="33" spans="1:23" s="2" customFormat="1" ht="18" customHeight="1">
      <c r="A33" s="14"/>
      <c r="B33" s="252"/>
      <c r="C33" s="240"/>
      <c r="D33" s="146">
        <v>6</v>
      </c>
      <c r="E33" s="1" t="s">
        <v>97</v>
      </c>
      <c r="F33" s="33">
        <v>13</v>
      </c>
      <c r="G33" s="109">
        <f t="shared" si="3"/>
        <v>500.96000000000004</v>
      </c>
      <c r="H33" s="69">
        <f t="shared" si="6"/>
        <v>1.9499999999999318</v>
      </c>
      <c r="I33" s="127" t="s">
        <v>83</v>
      </c>
      <c r="J33" s="90">
        <f t="shared" si="4"/>
        <v>250.53</v>
      </c>
      <c r="K33" s="105">
        <v>51.53</v>
      </c>
      <c r="L33" s="106">
        <v>51</v>
      </c>
      <c r="M33" s="107">
        <v>50</v>
      </c>
      <c r="N33" s="39">
        <v>49</v>
      </c>
      <c r="O33" s="39">
        <v>49</v>
      </c>
      <c r="P33" s="127" t="s">
        <v>123</v>
      </c>
      <c r="Q33" s="90">
        <f t="shared" si="5"/>
        <v>250.43</v>
      </c>
      <c r="R33" s="107">
        <v>50.43</v>
      </c>
      <c r="S33" s="106">
        <v>51</v>
      </c>
      <c r="T33" s="107">
        <v>50</v>
      </c>
      <c r="U33" s="107">
        <v>50</v>
      </c>
      <c r="V33" s="39">
        <v>49</v>
      </c>
      <c r="W33" s="14"/>
    </row>
    <row r="34" spans="1:23" s="2" customFormat="1" ht="18" customHeight="1">
      <c r="A34" s="14"/>
      <c r="B34" s="252"/>
      <c r="C34" s="240"/>
      <c r="D34" s="146">
        <v>7</v>
      </c>
      <c r="E34" s="1" t="s">
        <v>132</v>
      </c>
      <c r="F34" s="33">
        <v>12</v>
      </c>
      <c r="G34" s="109">
        <f t="shared" si="3"/>
        <v>500.01</v>
      </c>
      <c r="H34" s="109">
        <f t="shared" si="6"/>
        <v>0.95000000000004547</v>
      </c>
      <c r="I34" s="127" t="s">
        <v>123</v>
      </c>
      <c r="J34" s="25">
        <f t="shared" si="4"/>
        <v>248.01</v>
      </c>
      <c r="K34" s="39">
        <v>49</v>
      </c>
      <c r="L34" s="107">
        <v>50</v>
      </c>
      <c r="M34" s="106">
        <v>51</v>
      </c>
      <c r="N34" s="107">
        <v>50</v>
      </c>
      <c r="O34" s="39">
        <v>48.01</v>
      </c>
      <c r="P34" s="127" t="s">
        <v>174</v>
      </c>
      <c r="Q34" s="89">
        <f t="shared" si="5"/>
        <v>252</v>
      </c>
      <c r="R34" s="107">
        <v>50</v>
      </c>
      <c r="S34" s="106">
        <v>51</v>
      </c>
      <c r="T34" s="106">
        <v>51</v>
      </c>
      <c r="U34" s="107">
        <v>50</v>
      </c>
      <c r="V34" s="107">
        <v>50</v>
      </c>
      <c r="W34" s="14"/>
    </row>
    <row r="35" spans="1:23" s="2" customFormat="1" ht="18" customHeight="1">
      <c r="A35" s="14"/>
      <c r="B35" s="252"/>
      <c r="C35" s="240"/>
      <c r="D35" s="146">
        <v>8</v>
      </c>
      <c r="E35" s="1" t="s">
        <v>133</v>
      </c>
      <c r="F35" s="33">
        <v>11</v>
      </c>
      <c r="G35" s="69">
        <f t="shared" si="3"/>
        <v>491.64</v>
      </c>
      <c r="H35" s="69">
        <f t="shared" si="6"/>
        <v>8.3700000000000045</v>
      </c>
      <c r="I35" s="127" t="s">
        <v>88</v>
      </c>
      <c r="J35" s="25">
        <f t="shared" si="4"/>
        <v>244.13</v>
      </c>
      <c r="K35" s="39">
        <v>49.13</v>
      </c>
      <c r="L35" s="39">
        <v>49</v>
      </c>
      <c r="M35" s="107">
        <v>50</v>
      </c>
      <c r="N35" s="39">
        <v>49</v>
      </c>
      <c r="O35" s="39">
        <v>47</v>
      </c>
      <c r="P35" s="127" t="s">
        <v>87</v>
      </c>
      <c r="Q35" s="25">
        <f t="shared" si="5"/>
        <v>247.51</v>
      </c>
      <c r="R35" s="107">
        <v>49.51</v>
      </c>
      <c r="S35" s="106">
        <v>51</v>
      </c>
      <c r="T35" s="107">
        <v>50</v>
      </c>
      <c r="U35" s="39">
        <v>49</v>
      </c>
      <c r="V35" s="39">
        <v>48</v>
      </c>
      <c r="W35" s="14"/>
    </row>
    <row r="36" spans="1:23" s="2" customFormat="1" ht="18" customHeight="1">
      <c r="A36" s="14"/>
      <c r="B36" s="252"/>
      <c r="C36" s="240"/>
      <c r="D36" s="146">
        <v>9</v>
      </c>
      <c r="E36" s="1" t="s">
        <v>128</v>
      </c>
      <c r="F36" s="33">
        <v>10</v>
      </c>
      <c r="G36" s="69">
        <f t="shared" si="3"/>
        <v>487.25</v>
      </c>
      <c r="H36" s="69">
        <f t="shared" si="6"/>
        <v>4.3899999999999864</v>
      </c>
      <c r="I36" s="127" t="s">
        <v>85</v>
      </c>
      <c r="J36" s="25">
        <f t="shared" si="4"/>
        <v>242.14</v>
      </c>
      <c r="K36" s="39">
        <v>48</v>
      </c>
      <c r="L36" s="39">
        <v>49.14</v>
      </c>
      <c r="M36" s="107">
        <v>50</v>
      </c>
      <c r="N36" s="107">
        <v>50</v>
      </c>
      <c r="O36" s="39">
        <v>45</v>
      </c>
      <c r="P36" s="127" t="s">
        <v>203</v>
      </c>
      <c r="Q36" s="25">
        <f t="shared" si="5"/>
        <v>245.11</v>
      </c>
      <c r="R36" s="39">
        <v>49</v>
      </c>
      <c r="S36" s="106">
        <v>51.11</v>
      </c>
      <c r="T36" s="107">
        <v>50</v>
      </c>
      <c r="U36" s="39">
        <v>48</v>
      </c>
      <c r="V36" s="39">
        <v>47</v>
      </c>
      <c r="W36" s="14"/>
    </row>
    <row r="37" spans="1:23" s="2" customFormat="1" ht="18" customHeight="1">
      <c r="A37" s="14"/>
      <c r="B37" s="252"/>
      <c r="C37" s="240"/>
      <c r="D37" s="146">
        <v>10</v>
      </c>
      <c r="E37" s="1" t="s">
        <v>131</v>
      </c>
      <c r="F37" s="33">
        <v>9</v>
      </c>
      <c r="G37" s="69">
        <f t="shared" si="3"/>
        <v>482.8</v>
      </c>
      <c r="H37" s="69">
        <f t="shared" si="6"/>
        <v>4.4499999999999886</v>
      </c>
      <c r="I37" s="127" t="s">
        <v>120</v>
      </c>
      <c r="J37" s="25">
        <f t="shared" si="4"/>
        <v>246.53</v>
      </c>
      <c r="K37" s="39">
        <v>49</v>
      </c>
      <c r="L37" s="39">
        <v>49</v>
      </c>
      <c r="M37" s="39">
        <v>49</v>
      </c>
      <c r="N37" s="106">
        <v>50.53</v>
      </c>
      <c r="O37" s="39">
        <v>49</v>
      </c>
      <c r="P37" s="127" t="s">
        <v>117</v>
      </c>
      <c r="Q37" s="25">
        <f t="shared" si="5"/>
        <v>236.27</v>
      </c>
      <c r="R37" s="39">
        <v>47</v>
      </c>
      <c r="S37" s="39">
        <v>48</v>
      </c>
      <c r="T37" s="39">
        <v>47</v>
      </c>
      <c r="U37" s="39">
        <v>49.27</v>
      </c>
      <c r="V37" s="39">
        <v>45</v>
      </c>
      <c r="W37" s="14"/>
    </row>
    <row r="38" spans="1:23" s="2" customFormat="1" ht="18" customHeight="1">
      <c r="A38" s="14"/>
      <c r="B38" s="252"/>
      <c r="C38" s="240"/>
      <c r="D38" s="146">
        <v>11</v>
      </c>
      <c r="E38" s="1" t="s">
        <v>50</v>
      </c>
      <c r="F38" s="33">
        <v>8</v>
      </c>
      <c r="G38" s="69">
        <f t="shared" si="3"/>
        <v>480.77</v>
      </c>
      <c r="H38" s="69">
        <f t="shared" si="6"/>
        <v>2.0300000000000296</v>
      </c>
      <c r="I38" s="127" t="s">
        <v>117</v>
      </c>
      <c r="J38" s="25">
        <f t="shared" si="4"/>
        <v>233.91</v>
      </c>
      <c r="K38" s="39">
        <v>44</v>
      </c>
      <c r="L38" s="39">
        <v>48</v>
      </c>
      <c r="M38" s="39">
        <v>47</v>
      </c>
      <c r="N38" s="39">
        <v>48</v>
      </c>
      <c r="O38" s="39">
        <v>46.91</v>
      </c>
      <c r="P38" s="127" t="s">
        <v>82</v>
      </c>
      <c r="Q38" s="25">
        <f t="shared" si="5"/>
        <v>246.86</v>
      </c>
      <c r="R38" s="107">
        <v>50</v>
      </c>
      <c r="S38" s="39">
        <v>49</v>
      </c>
      <c r="T38" s="107">
        <v>50</v>
      </c>
      <c r="U38" s="39">
        <v>49</v>
      </c>
      <c r="V38" s="39">
        <v>48.86</v>
      </c>
      <c r="W38" s="14"/>
    </row>
    <row r="39" spans="1:23" s="2" customFormat="1" ht="18" customHeight="1">
      <c r="A39" s="14"/>
      <c r="B39" s="252"/>
      <c r="C39" s="240"/>
      <c r="D39" s="146">
        <v>12</v>
      </c>
      <c r="E39" s="1" t="s">
        <v>201</v>
      </c>
      <c r="F39" s="33">
        <v>7</v>
      </c>
      <c r="G39" s="69">
        <f t="shared" si="3"/>
        <v>477.88</v>
      </c>
      <c r="H39" s="69">
        <f t="shared" si="6"/>
        <v>2.8899999999999864</v>
      </c>
      <c r="I39" s="127" t="s">
        <v>89</v>
      </c>
      <c r="J39" s="25">
        <f t="shared" si="4"/>
        <v>238.62</v>
      </c>
      <c r="K39" s="39">
        <v>47</v>
      </c>
      <c r="L39" s="39">
        <v>48.62</v>
      </c>
      <c r="M39" s="39">
        <v>48</v>
      </c>
      <c r="N39" s="39">
        <v>48</v>
      </c>
      <c r="O39" s="39">
        <v>47</v>
      </c>
      <c r="P39" s="127" t="s">
        <v>86</v>
      </c>
      <c r="Q39" s="25">
        <f t="shared" si="5"/>
        <v>239.26</v>
      </c>
      <c r="R39" s="39">
        <v>47</v>
      </c>
      <c r="S39" s="39">
        <v>49.26</v>
      </c>
      <c r="T39" s="39">
        <v>49</v>
      </c>
      <c r="U39" s="39">
        <v>48</v>
      </c>
      <c r="V39" s="39">
        <v>46</v>
      </c>
      <c r="W39" s="14"/>
    </row>
    <row r="40" spans="1:23" s="2" customFormat="1" ht="18" customHeight="1">
      <c r="A40" s="14"/>
      <c r="B40" s="252"/>
      <c r="C40" s="240"/>
      <c r="D40" s="146">
        <v>13</v>
      </c>
      <c r="E40" s="1" t="s">
        <v>200</v>
      </c>
      <c r="F40" s="33">
        <v>6</v>
      </c>
      <c r="G40" s="69">
        <f t="shared" si="3"/>
        <v>473.99</v>
      </c>
      <c r="H40" s="69">
        <f t="shared" si="6"/>
        <v>3.8899999999999864</v>
      </c>
      <c r="I40" s="127" t="s">
        <v>86</v>
      </c>
      <c r="J40" s="25">
        <f t="shared" si="4"/>
        <v>242.28</v>
      </c>
      <c r="K40" s="39">
        <v>47</v>
      </c>
      <c r="L40" s="39">
        <v>49</v>
      </c>
      <c r="M40" s="107">
        <v>50</v>
      </c>
      <c r="N40" s="39">
        <v>49.28</v>
      </c>
      <c r="O40" s="39">
        <v>47</v>
      </c>
      <c r="P40" s="127" t="s">
        <v>204</v>
      </c>
      <c r="Q40" s="25">
        <f t="shared" si="5"/>
        <v>231.71</v>
      </c>
      <c r="R40" s="39">
        <v>46</v>
      </c>
      <c r="S40" s="39">
        <v>46</v>
      </c>
      <c r="T40" s="39">
        <v>49</v>
      </c>
      <c r="U40" s="39">
        <v>46.71</v>
      </c>
      <c r="V40" s="39">
        <v>44</v>
      </c>
      <c r="W40" s="14"/>
    </row>
    <row r="41" spans="1:23" s="2" customFormat="1" ht="18" customHeight="1">
      <c r="A41" s="14"/>
      <c r="B41" s="252"/>
      <c r="C41" s="240"/>
      <c r="D41" s="146">
        <v>14</v>
      </c>
      <c r="E41" s="1" t="s">
        <v>135</v>
      </c>
      <c r="F41" s="33">
        <v>5</v>
      </c>
      <c r="G41" s="69">
        <f>J41+Q41-12</f>
        <v>462.61</v>
      </c>
      <c r="H41" s="69">
        <f t="shared" si="6"/>
        <v>11.379999999999995</v>
      </c>
      <c r="I41" s="127" t="s">
        <v>80</v>
      </c>
      <c r="J41" s="25">
        <f t="shared" si="4"/>
        <v>226</v>
      </c>
      <c r="K41" s="39">
        <v>26</v>
      </c>
      <c r="L41" s="106">
        <v>51</v>
      </c>
      <c r="M41" s="107">
        <v>50</v>
      </c>
      <c r="N41" s="107">
        <v>50</v>
      </c>
      <c r="O41" s="39">
        <v>49</v>
      </c>
      <c r="P41" s="127" t="s">
        <v>79</v>
      </c>
      <c r="Q41" s="25">
        <f t="shared" si="5"/>
        <v>248.61</v>
      </c>
      <c r="R41" s="106">
        <v>50.61</v>
      </c>
      <c r="S41" s="106">
        <v>51</v>
      </c>
      <c r="T41" s="39">
        <v>49</v>
      </c>
      <c r="U41" s="39">
        <v>49</v>
      </c>
      <c r="V41" s="39">
        <v>49</v>
      </c>
      <c r="W41" s="14"/>
    </row>
    <row r="42" spans="1:23" s="2" customFormat="1" ht="18" customHeight="1">
      <c r="A42" s="14"/>
      <c r="B42" s="252"/>
      <c r="C42" s="240"/>
      <c r="D42" s="146">
        <v>15</v>
      </c>
      <c r="E42" s="1" t="s">
        <v>199</v>
      </c>
      <c r="F42" s="33">
        <v>4</v>
      </c>
      <c r="G42" s="69">
        <f>J42+Q42</f>
        <v>450.54</v>
      </c>
      <c r="H42" s="69">
        <f t="shared" si="6"/>
        <v>12.069999999999993</v>
      </c>
      <c r="I42" s="127" t="s">
        <v>204</v>
      </c>
      <c r="J42" s="25">
        <f t="shared" si="4"/>
        <v>219.27</v>
      </c>
      <c r="K42" s="39">
        <v>44</v>
      </c>
      <c r="L42" s="39">
        <v>45</v>
      </c>
      <c r="M42" s="39">
        <v>45.27</v>
      </c>
      <c r="N42" s="39">
        <v>44</v>
      </c>
      <c r="O42" s="39">
        <v>41</v>
      </c>
      <c r="P42" s="127" t="s">
        <v>89</v>
      </c>
      <c r="Q42" s="25">
        <f t="shared" si="5"/>
        <v>231.27</v>
      </c>
      <c r="R42" s="39">
        <v>47</v>
      </c>
      <c r="S42" s="39">
        <v>47</v>
      </c>
      <c r="T42" s="39">
        <v>47.27</v>
      </c>
      <c r="U42" s="39">
        <v>48</v>
      </c>
      <c r="V42" s="39">
        <v>42</v>
      </c>
      <c r="W42" s="14"/>
    </row>
    <row r="43" spans="1:23" s="2" customFormat="1" ht="18" customHeight="1">
      <c r="A43" s="14"/>
      <c r="B43" s="252"/>
      <c r="C43" s="14"/>
      <c r="D43" s="14"/>
      <c r="E43" s="10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2" customFormat="1" ht="18" customHeight="1">
      <c r="A44" s="14"/>
      <c r="B44" s="252"/>
      <c r="C44" s="40"/>
      <c r="D44" s="30"/>
      <c r="E44" s="40"/>
      <c r="F44" s="30"/>
      <c r="G44" s="40"/>
      <c r="H44" s="40"/>
      <c r="I44" s="30"/>
      <c r="J44" s="40"/>
      <c r="K44" s="30"/>
      <c r="L44" s="40"/>
      <c r="M44" s="30"/>
      <c r="N44" s="40"/>
      <c r="O44" s="30"/>
      <c r="P44" s="40"/>
      <c r="Q44" s="30"/>
      <c r="R44" s="40"/>
      <c r="S44" s="30"/>
      <c r="T44" s="40"/>
      <c r="U44" s="30"/>
      <c r="V44" s="40"/>
      <c r="W44" s="14"/>
    </row>
    <row r="45" spans="1:23" s="2" customFormat="1" ht="18" customHeight="1">
      <c r="A45" s="14"/>
      <c r="B45" s="25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4"/>
    </row>
    <row r="46" spans="1:23" s="2" customFormat="1" ht="18" customHeight="1">
      <c r="A46" s="14"/>
      <c r="B46" s="252"/>
      <c r="C46" s="240" t="s">
        <v>41</v>
      </c>
      <c r="D46" s="229" t="s">
        <v>106</v>
      </c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30"/>
      <c r="R46" s="16"/>
      <c r="S46" s="16"/>
      <c r="T46" s="16"/>
      <c r="U46" s="266" t="s">
        <v>211</v>
      </c>
      <c r="V46" s="266"/>
      <c r="W46" s="16"/>
    </row>
    <row r="47" spans="1:23" s="2" customFormat="1" ht="18" customHeight="1">
      <c r="A47" s="14"/>
      <c r="B47" s="252"/>
      <c r="C47" s="240"/>
      <c r="D47" s="217" t="s">
        <v>1</v>
      </c>
      <c r="E47" s="228" t="s">
        <v>14</v>
      </c>
      <c r="F47" s="228" t="s">
        <v>64</v>
      </c>
      <c r="G47" s="228"/>
      <c r="H47" s="228" t="s">
        <v>5</v>
      </c>
      <c r="I47" s="228"/>
      <c r="J47" s="187" t="s">
        <v>0</v>
      </c>
      <c r="K47" s="187"/>
      <c r="L47" s="224" t="s">
        <v>11</v>
      </c>
      <c r="M47" s="224"/>
      <c r="N47" s="226" t="s">
        <v>3</v>
      </c>
      <c r="O47" s="253" t="s">
        <v>94</v>
      </c>
      <c r="P47" s="253"/>
      <c r="Q47" s="239" t="s">
        <v>75</v>
      </c>
      <c r="R47" s="16"/>
      <c r="S47" s="16"/>
      <c r="T47" s="16"/>
      <c r="U47" s="266"/>
      <c r="V47" s="266"/>
      <c r="W47" s="16"/>
    </row>
    <row r="48" spans="1:23" s="2" customFormat="1" ht="18" customHeight="1">
      <c r="A48" s="14"/>
      <c r="B48" s="252"/>
      <c r="C48" s="240"/>
      <c r="D48" s="217"/>
      <c r="E48" s="228"/>
      <c r="F48" s="228"/>
      <c r="G48" s="228"/>
      <c r="H48" s="228"/>
      <c r="I48" s="228"/>
      <c r="J48" s="187"/>
      <c r="K48" s="187"/>
      <c r="L48" s="224"/>
      <c r="M48" s="224"/>
      <c r="N48" s="226"/>
      <c r="O48" s="147" t="s">
        <v>92</v>
      </c>
      <c r="P48" s="147" t="s">
        <v>93</v>
      </c>
      <c r="Q48" s="239"/>
      <c r="R48" s="16"/>
      <c r="S48" s="16"/>
      <c r="T48" s="16"/>
      <c r="U48" s="266"/>
      <c r="V48" s="266"/>
      <c r="W48" s="16"/>
    </row>
    <row r="49" spans="1:23" s="2" customFormat="1" ht="18" customHeight="1">
      <c r="A49" s="14"/>
      <c r="B49" s="252"/>
      <c r="C49" s="240"/>
      <c r="D49" s="146">
        <v>1</v>
      </c>
      <c r="E49" s="1" t="s">
        <v>132</v>
      </c>
      <c r="F49" s="220" t="s">
        <v>167</v>
      </c>
      <c r="G49" s="221"/>
      <c r="H49" s="220" t="s">
        <v>121</v>
      </c>
      <c r="I49" s="221"/>
      <c r="J49" s="220" t="s">
        <v>103</v>
      </c>
      <c r="K49" s="221"/>
      <c r="L49" s="220" t="s">
        <v>205</v>
      </c>
      <c r="M49" s="221"/>
      <c r="N49" s="82">
        <v>6.6559999999999997</v>
      </c>
      <c r="O49" s="98"/>
      <c r="P49" s="98"/>
      <c r="Q49" s="66">
        <v>5</v>
      </c>
      <c r="R49" s="16"/>
      <c r="S49" s="16"/>
      <c r="T49" s="16"/>
      <c r="U49" s="266"/>
      <c r="V49" s="266"/>
      <c r="W49" s="16"/>
    </row>
    <row r="50" spans="1:23" s="2" customFormat="1" ht="18" customHeight="1">
      <c r="A50" s="14"/>
      <c r="B50" s="252"/>
      <c r="C50" s="240"/>
      <c r="D50" s="146">
        <v>2</v>
      </c>
      <c r="E50" s="1" t="s">
        <v>186</v>
      </c>
      <c r="F50" s="220" t="s">
        <v>37</v>
      </c>
      <c r="G50" s="221"/>
      <c r="H50" s="220" t="s">
        <v>96</v>
      </c>
      <c r="I50" s="221"/>
      <c r="J50" s="220" t="s">
        <v>62</v>
      </c>
      <c r="K50" s="221"/>
      <c r="L50" s="220" t="s">
        <v>119</v>
      </c>
      <c r="M50" s="221"/>
      <c r="N50" s="82">
        <v>6.7039999999999997</v>
      </c>
      <c r="O50" s="119">
        <f>N50-$N$49</f>
        <v>4.8000000000000043E-2</v>
      </c>
      <c r="P50" s="129"/>
      <c r="Q50" s="64">
        <v>3</v>
      </c>
      <c r="R50" s="16"/>
      <c r="S50" s="16"/>
      <c r="T50" s="16"/>
      <c r="U50" s="266"/>
      <c r="V50" s="266"/>
      <c r="W50" s="16"/>
    </row>
    <row r="51" spans="1:23" s="2" customFormat="1" ht="18" customHeight="1">
      <c r="A51" s="14"/>
      <c r="B51" s="252"/>
      <c r="C51" s="240"/>
      <c r="D51" s="146">
        <v>3</v>
      </c>
      <c r="E51" s="1" t="s">
        <v>187</v>
      </c>
      <c r="F51" s="220" t="s">
        <v>121</v>
      </c>
      <c r="G51" s="221"/>
      <c r="H51" s="220" t="s">
        <v>37</v>
      </c>
      <c r="I51" s="221"/>
      <c r="J51" s="220" t="s">
        <v>62</v>
      </c>
      <c r="K51" s="221"/>
      <c r="L51" s="220" t="s">
        <v>119</v>
      </c>
      <c r="M51" s="221"/>
      <c r="N51" s="82">
        <v>6.7130000000000001</v>
      </c>
      <c r="O51" s="119">
        <f t="shared" ref="O51:O62" si="7">N51-$N$49</f>
        <v>5.7000000000000384E-2</v>
      </c>
      <c r="P51" s="117">
        <f>N51-N50</f>
        <v>9.0000000000003411E-3</v>
      </c>
      <c r="Q51" s="62">
        <v>1</v>
      </c>
      <c r="R51" s="16"/>
      <c r="S51" s="16"/>
      <c r="T51" s="16"/>
      <c r="U51" s="266"/>
      <c r="V51" s="266"/>
      <c r="W51" s="16"/>
    </row>
    <row r="52" spans="1:23" s="2" customFormat="1" ht="18" customHeight="1">
      <c r="A52" s="14"/>
      <c r="B52" s="252"/>
      <c r="C52" s="240"/>
      <c r="D52" s="146">
        <v>4</v>
      </c>
      <c r="E52" s="1" t="s">
        <v>67</v>
      </c>
      <c r="F52" s="220" t="s">
        <v>63</v>
      </c>
      <c r="G52" s="221"/>
      <c r="H52" s="220" t="s">
        <v>2</v>
      </c>
      <c r="I52" s="221"/>
      <c r="J52" s="220" t="s">
        <v>61</v>
      </c>
      <c r="K52" s="221"/>
      <c r="L52" s="220" t="s">
        <v>100</v>
      </c>
      <c r="M52" s="221"/>
      <c r="N52" s="82">
        <v>6.75</v>
      </c>
      <c r="O52" s="119">
        <f t="shared" si="7"/>
        <v>9.4000000000000306E-2</v>
      </c>
      <c r="P52" s="119">
        <f t="shared" ref="P52:P61" si="8">N52-N51</f>
        <v>3.6999999999999922E-2</v>
      </c>
      <c r="Q52" s="63">
        <v>2</v>
      </c>
      <c r="R52" s="16"/>
      <c r="S52" s="16"/>
      <c r="T52" s="16"/>
      <c r="U52" s="266"/>
      <c r="V52" s="266"/>
      <c r="W52" s="16"/>
    </row>
    <row r="53" spans="1:23" s="2" customFormat="1" ht="18" customHeight="1">
      <c r="A53" s="14"/>
      <c r="B53" s="252"/>
      <c r="C53" s="240"/>
      <c r="D53" s="146">
        <v>5</v>
      </c>
      <c r="E53" s="1" t="s">
        <v>72</v>
      </c>
      <c r="F53" s="220" t="s">
        <v>73</v>
      </c>
      <c r="G53" s="221"/>
      <c r="H53" s="220" t="s">
        <v>195</v>
      </c>
      <c r="I53" s="221"/>
      <c r="J53" s="220" t="s">
        <v>62</v>
      </c>
      <c r="K53" s="221"/>
      <c r="L53" s="220" t="s">
        <v>119</v>
      </c>
      <c r="M53" s="221"/>
      <c r="N53" s="82">
        <v>6.7750000000000004</v>
      </c>
      <c r="O53" s="120">
        <f t="shared" si="7"/>
        <v>0.11900000000000066</v>
      </c>
      <c r="P53" s="119">
        <f t="shared" si="8"/>
        <v>2.5000000000000355E-2</v>
      </c>
      <c r="Q53" s="67">
        <v>6</v>
      </c>
      <c r="R53" s="14"/>
      <c r="S53" s="14"/>
      <c r="T53" s="14"/>
      <c r="U53" s="266"/>
      <c r="V53" s="266"/>
      <c r="W53" s="14"/>
    </row>
    <row r="54" spans="1:23" s="2" customFormat="1" ht="18" customHeight="1">
      <c r="A54" s="14"/>
      <c r="B54" s="252"/>
      <c r="C54" s="240"/>
      <c r="D54" s="146">
        <v>6</v>
      </c>
      <c r="E54" s="1" t="s">
        <v>135</v>
      </c>
      <c r="F54" s="220" t="s">
        <v>36</v>
      </c>
      <c r="G54" s="221"/>
      <c r="H54" s="220" t="s">
        <v>66</v>
      </c>
      <c r="I54" s="221"/>
      <c r="J54" s="220" t="s">
        <v>62</v>
      </c>
      <c r="K54" s="221"/>
      <c r="L54" s="220" t="s">
        <v>99</v>
      </c>
      <c r="M54" s="221"/>
      <c r="N54" s="108">
        <v>6.7850000000000001</v>
      </c>
      <c r="O54" s="121">
        <f t="shared" si="7"/>
        <v>0.12900000000000045</v>
      </c>
      <c r="P54" s="122">
        <f t="shared" si="8"/>
        <v>9.9999999999997868E-3</v>
      </c>
      <c r="Q54" s="68">
        <v>7</v>
      </c>
      <c r="R54" s="14"/>
      <c r="S54" s="62">
        <v>1</v>
      </c>
      <c r="T54" s="14"/>
      <c r="U54" s="266"/>
      <c r="V54" s="266"/>
      <c r="W54" s="14"/>
    </row>
    <row r="55" spans="1:23" s="2" customFormat="1" ht="18" customHeight="1">
      <c r="A55" s="14"/>
      <c r="B55" s="252"/>
      <c r="C55" s="240"/>
      <c r="D55" s="146">
        <v>7</v>
      </c>
      <c r="E55" s="1" t="s">
        <v>166</v>
      </c>
      <c r="F55" s="220" t="s">
        <v>34</v>
      </c>
      <c r="G55" s="221"/>
      <c r="H55" s="220" t="s">
        <v>167</v>
      </c>
      <c r="I55" s="221"/>
      <c r="J55" s="220" t="s">
        <v>103</v>
      </c>
      <c r="K55" s="221"/>
      <c r="L55" s="220" t="s">
        <v>205</v>
      </c>
      <c r="M55" s="221"/>
      <c r="N55" s="83">
        <v>6.8360000000000003</v>
      </c>
      <c r="O55" s="120">
        <f t="shared" si="7"/>
        <v>0.1800000000000006</v>
      </c>
      <c r="P55" s="119">
        <f t="shared" si="8"/>
        <v>5.1000000000000156E-2</v>
      </c>
      <c r="Q55" s="65">
        <v>4</v>
      </c>
      <c r="R55" s="14"/>
      <c r="S55" s="63">
        <v>2</v>
      </c>
      <c r="T55" s="14"/>
      <c r="U55" s="266"/>
      <c r="V55" s="266"/>
      <c r="W55" s="14"/>
    </row>
    <row r="56" spans="1:23" s="2" customFormat="1" ht="18" customHeight="1">
      <c r="A56" s="14"/>
      <c r="B56" s="252"/>
      <c r="C56" s="240"/>
      <c r="D56" s="146">
        <v>8</v>
      </c>
      <c r="E56" s="1" t="s">
        <v>128</v>
      </c>
      <c r="F56" s="220" t="s">
        <v>195</v>
      </c>
      <c r="G56" s="221"/>
      <c r="H56" s="220" t="s">
        <v>73</v>
      </c>
      <c r="I56" s="221"/>
      <c r="J56" s="220" t="s">
        <v>138</v>
      </c>
      <c r="K56" s="221"/>
      <c r="L56" s="220" t="s">
        <v>100</v>
      </c>
      <c r="M56" s="221"/>
      <c r="N56" s="83">
        <v>6.84</v>
      </c>
      <c r="O56" s="120">
        <f t="shared" si="7"/>
        <v>0.18400000000000016</v>
      </c>
      <c r="P56" s="117">
        <f t="shared" si="8"/>
        <v>3.9999999999995595E-3</v>
      </c>
      <c r="Q56" s="64">
        <v>3</v>
      </c>
      <c r="R56" s="14"/>
      <c r="S56" s="64">
        <v>3</v>
      </c>
      <c r="T56" s="14"/>
      <c r="U56" s="266"/>
      <c r="V56" s="266"/>
      <c r="W56" s="14"/>
    </row>
    <row r="57" spans="1:23" s="2" customFormat="1" ht="18" customHeight="1">
      <c r="A57" s="14"/>
      <c r="B57" s="252"/>
      <c r="C57" s="240"/>
      <c r="D57" s="146">
        <v>9</v>
      </c>
      <c r="E57" s="1" t="s">
        <v>200</v>
      </c>
      <c r="F57" s="220" t="s">
        <v>118</v>
      </c>
      <c r="G57" s="221"/>
      <c r="H57" s="220" t="s">
        <v>158</v>
      </c>
      <c r="I57" s="221"/>
      <c r="J57" s="220" t="s">
        <v>156</v>
      </c>
      <c r="K57" s="221"/>
      <c r="L57" s="220" t="s">
        <v>38</v>
      </c>
      <c r="M57" s="221"/>
      <c r="N57" s="83">
        <v>6.8440000000000003</v>
      </c>
      <c r="O57" s="120">
        <f t="shared" si="7"/>
        <v>0.18800000000000061</v>
      </c>
      <c r="P57" s="117">
        <f t="shared" si="8"/>
        <v>4.0000000000004476E-3</v>
      </c>
      <c r="Q57" s="66">
        <v>5</v>
      </c>
      <c r="R57" s="14"/>
      <c r="S57" s="65">
        <v>4</v>
      </c>
      <c r="T57" s="14"/>
      <c r="U57" s="266"/>
      <c r="V57" s="266"/>
      <c r="W57" s="14"/>
    </row>
    <row r="58" spans="1:23" s="2" customFormat="1" ht="18" customHeight="1">
      <c r="A58" s="14"/>
      <c r="B58" s="252"/>
      <c r="C58" s="240"/>
      <c r="D58" s="146">
        <v>10</v>
      </c>
      <c r="E58" s="1" t="s">
        <v>133</v>
      </c>
      <c r="F58" s="220" t="s">
        <v>96</v>
      </c>
      <c r="G58" s="221"/>
      <c r="H58" s="220" t="s">
        <v>63</v>
      </c>
      <c r="I58" s="221"/>
      <c r="J58" s="220" t="s">
        <v>62</v>
      </c>
      <c r="K58" s="221"/>
      <c r="L58" s="220" t="s">
        <v>100</v>
      </c>
      <c r="M58" s="221"/>
      <c r="N58" s="83">
        <v>6.867</v>
      </c>
      <c r="O58" s="120">
        <f t="shared" si="7"/>
        <v>0.2110000000000003</v>
      </c>
      <c r="P58" s="119">
        <f t="shared" si="8"/>
        <v>2.2999999999999687E-2</v>
      </c>
      <c r="Q58" s="62">
        <v>1</v>
      </c>
      <c r="R58" s="14"/>
      <c r="S58" s="66">
        <v>5</v>
      </c>
      <c r="T58" s="14"/>
      <c r="U58" s="266"/>
      <c r="V58" s="266"/>
      <c r="W58" s="14"/>
    </row>
    <row r="59" spans="1:23" s="2" customFormat="1" ht="18" customHeight="1">
      <c r="A59" s="14"/>
      <c r="B59" s="252"/>
      <c r="C59" s="240"/>
      <c r="D59" s="146">
        <v>11</v>
      </c>
      <c r="E59" s="1" t="s">
        <v>136</v>
      </c>
      <c r="F59" s="220" t="s">
        <v>66</v>
      </c>
      <c r="G59" s="221"/>
      <c r="H59" s="220" t="s">
        <v>34</v>
      </c>
      <c r="I59" s="221"/>
      <c r="J59" s="220" t="s">
        <v>198</v>
      </c>
      <c r="K59" s="221"/>
      <c r="L59" s="220" t="s">
        <v>205</v>
      </c>
      <c r="M59" s="221"/>
      <c r="N59" s="86">
        <v>6.9</v>
      </c>
      <c r="O59" s="120">
        <f t="shared" si="7"/>
        <v>0.24400000000000066</v>
      </c>
      <c r="P59" s="119">
        <f t="shared" si="8"/>
        <v>3.3000000000000362E-2</v>
      </c>
      <c r="Q59" s="67">
        <v>6</v>
      </c>
      <c r="R59" s="14"/>
      <c r="S59" s="131">
        <v>8</v>
      </c>
      <c r="T59" s="14"/>
      <c r="U59" s="266"/>
      <c r="V59" s="266"/>
      <c r="W59" s="14"/>
    </row>
    <row r="60" spans="1:23" s="2" customFormat="1" ht="18" customHeight="1">
      <c r="A60" s="14"/>
      <c r="B60" s="252"/>
      <c r="C60" s="240"/>
      <c r="D60" s="146">
        <v>12</v>
      </c>
      <c r="E60" s="1" t="s">
        <v>201</v>
      </c>
      <c r="F60" s="220" t="s">
        <v>158</v>
      </c>
      <c r="G60" s="221"/>
      <c r="H60" s="220" t="s">
        <v>159</v>
      </c>
      <c r="I60" s="221"/>
      <c r="J60" s="220" t="s">
        <v>62</v>
      </c>
      <c r="K60" s="221"/>
      <c r="L60" s="220" t="s">
        <v>205</v>
      </c>
      <c r="M60" s="221"/>
      <c r="N60" s="86">
        <v>6.9219999999999997</v>
      </c>
      <c r="O60" s="121">
        <f t="shared" si="7"/>
        <v>0.26600000000000001</v>
      </c>
      <c r="P60" s="119">
        <f t="shared" si="8"/>
        <v>2.1999999999999353E-2</v>
      </c>
      <c r="Q60" s="65">
        <v>4</v>
      </c>
      <c r="R60" s="14"/>
      <c r="S60" s="67">
        <v>6</v>
      </c>
      <c r="T60" s="14"/>
      <c r="U60" s="266"/>
      <c r="V60" s="266"/>
      <c r="W60" s="14"/>
    </row>
    <row r="61" spans="1:23" s="2" customFormat="1" ht="18" customHeight="1">
      <c r="A61" s="14"/>
      <c r="B61" s="252"/>
      <c r="C61" s="240"/>
      <c r="D61" s="146">
        <v>13</v>
      </c>
      <c r="E61" s="1" t="s">
        <v>50</v>
      </c>
      <c r="F61" s="220" t="s">
        <v>2</v>
      </c>
      <c r="G61" s="221"/>
      <c r="H61" s="220" t="s">
        <v>114</v>
      </c>
      <c r="I61" s="221"/>
      <c r="J61" s="220" t="s">
        <v>61</v>
      </c>
      <c r="K61" s="221"/>
      <c r="L61" s="220" t="s">
        <v>100</v>
      </c>
      <c r="M61" s="221"/>
      <c r="N61" s="83">
        <v>6.9379999999999997</v>
      </c>
      <c r="O61" s="120">
        <f t="shared" si="7"/>
        <v>0.28200000000000003</v>
      </c>
      <c r="P61" s="119">
        <f t="shared" si="8"/>
        <v>1.6000000000000014E-2</v>
      </c>
      <c r="Q61" s="68">
        <v>7</v>
      </c>
      <c r="R61" s="14"/>
      <c r="S61" s="68">
        <v>7</v>
      </c>
      <c r="T61" s="14"/>
      <c r="U61" s="266"/>
      <c r="V61" s="266"/>
      <c r="W61" s="14"/>
    </row>
    <row r="62" spans="1:23" s="2" customFormat="1" ht="18" customHeight="1">
      <c r="A62" s="14"/>
      <c r="B62" s="252"/>
      <c r="C62" s="240"/>
      <c r="D62" s="146">
        <v>14</v>
      </c>
      <c r="E62" s="1" t="s">
        <v>131</v>
      </c>
      <c r="F62" s="220" t="s">
        <v>114</v>
      </c>
      <c r="G62" s="221"/>
      <c r="H62" s="220" t="s">
        <v>118</v>
      </c>
      <c r="I62" s="221"/>
      <c r="J62" s="220" t="s">
        <v>62</v>
      </c>
      <c r="K62" s="221"/>
      <c r="L62" s="220" t="s">
        <v>100</v>
      </c>
      <c r="M62" s="221"/>
      <c r="N62" s="29">
        <v>7.032</v>
      </c>
      <c r="O62" s="120">
        <f t="shared" si="7"/>
        <v>0.37600000000000033</v>
      </c>
      <c r="P62" s="119">
        <f>N62-N61</f>
        <v>9.4000000000000306E-2</v>
      </c>
      <c r="Q62" s="63">
        <v>2</v>
      </c>
      <c r="R62" s="14"/>
      <c r="S62" s="14"/>
      <c r="T62" s="14"/>
      <c r="U62" s="266"/>
      <c r="V62" s="266"/>
      <c r="W62" s="14"/>
    </row>
    <row r="63" spans="1:23" s="2" customFormat="1" ht="18" customHeight="1">
      <c r="A63" s="5"/>
      <c r="B63" s="252"/>
      <c r="C63" s="24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4"/>
    </row>
    <row r="64" spans="1:23" s="2" customFormat="1" ht="18" customHeight="1">
      <c r="A64" s="14"/>
      <c r="B64" s="252"/>
      <c r="C64" s="240"/>
      <c r="D64" s="229" t="s">
        <v>21</v>
      </c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54"/>
      <c r="W64" s="14"/>
    </row>
    <row r="65" spans="1:23" s="2" customFormat="1" ht="18" customHeight="1">
      <c r="A65" s="14"/>
      <c r="B65" s="252"/>
      <c r="C65" s="240"/>
      <c r="D65" s="217" t="s">
        <v>1</v>
      </c>
      <c r="E65" s="228" t="s">
        <v>14</v>
      </c>
      <c r="F65" s="222" t="s">
        <v>4</v>
      </c>
      <c r="G65" s="227" t="s">
        <v>18</v>
      </c>
      <c r="H65" s="259" t="s">
        <v>194</v>
      </c>
      <c r="I65" s="231" t="s">
        <v>15</v>
      </c>
      <c r="J65" s="232"/>
      <c r="K65" s="232"/>
      <c r="L65" s="232"/>
      <c r="M65" s="232"/>
      <c r="N65" s="232"/>
      <c r="O65" s="233"/>
      <c r="P65" s="231" t="s">
        <v>16</v>
      </c>
      <c r="Q65" s="232"/>
      <c r="R65" s="232"/>
      <c r="S65" s="232"/>
      <c r="T65" s="232"/>
      <c r="U65" s="232"/>
      <c r="V65" s="233"/>
      <c r="W65" s="14"/>
    </row>
    <row r="66" spans="1:23" s="2" customFormat="1" ht="18" customHeight="1">
      <c r="A66" s="14"/>
      <c r="B66" s="252"/>
      <c r="C66" s="240"/>
      <c r="D66" s="217"/>
      <c r="E66" s="228"/>
      <c r="F66" s="223"/>
      <c r="G66" s="227"/>
      <c r="H66" s="260"/>
      <c r="I66" s="99" t="s">
        <v>77</v>
      </c>
      <c r="J66" s="31" t="s">
        <v>17</v>
      </c>
      <c r="K66" s="22">
        <v>1</v>
      </c>
      <c r="L66" s="19">
        <v>2</v>
      </c>
      <c r="M66" s="20">
        <v>3</v>
      </c>
      <c r="N66" s="21">
        <v>4</v>
      </c>
      <c r="O66" s="26">
        <v>5</v>
      </c>
      <c r="P66" s="99" t="s">
        <v>77</v>
      </c>
      <c r="Q66" s="31" t="s">
        <v>17</v>
      </c>
      <c r="R66" s="22">
        <v>1</v>
      </c>
      <c r="S66" s="19">
        <v>2</v>
      </c>
      <c r="T66" s="20">
        <v>3</v>
      </c>
      <c r="U66" s="21">
        <v>4</v>
      </c>
      <c r="V66" s="26">
        <v>5</v>
      </c>
      <c r="W66" s="14"/>
    </row>
    <row r="67" spans="1:23" s="2" customFormat="1" ht="18" customHeight="1">
      <c r="A67" s="14"/>
      <c r="B67" s="252"/>
      <c r="C67" s="240"/>
      <c r="D67" s="146">
        <v>1</v>
      </c>
      <c r="E67" s="1" t="s">
        <v>186</v>
      </c>
      <c r="F67" s="33">
        <v>20</v>
      </c>
      <c r="G67" s="109">
        <f t="shared" ref="G67:G80" si="9">J67+Q67</f>
        <v>514.54</v>
      </c>
      <c r="H67" s="98"/>
      <c r="I67" s="127" t="s">
        <v>83</v>
      </c>
      <c r="J67" s="87">
        <f t="shared" ref="J67:J80" si="10">SUM(K67:O67)</f>
        <v>258.31</v>
      </c>
      <c r="K67" s="105">
        <v>52.31</v>
      </c>
      <c r="L67" s="132">
        <v>53</v>
      </c>
      <c r="M67" s="105">
        <v>52</v>
      </c>
      <c r="N67" s="105">
        <v>52</v>
      </c>
      <c r="O67" s="39">
        <v>49</v>
      </c>
      <c r="P67" s="127" t="s">
        <v>87</v>
      </c>
      <c r="Q67" s="89">
        <f t="shared" ref="Q67:Q80" si="11">SUM(R67:V67)</f>
        <v>256.23</v>
      </c>
      <c r="R67" s="105">
        <v>52.23</v>
      </c>
      <c r="S67" s="105">
        <v>52</v>
      </c>
      <c r="T67" s="105">
        <v>52</v>
      </c>
      <c r="U67" s="106">
        <v>51</v>
      </c>
      <c r="V67" s="39">
        <v>49</v>
      </c>
      <c r="W67" s="14"/>
    </row>
    <row r="68" spans="1:23" s="2" customFormat="1" ht="18" customHeight="1">
      <c r="A68" s="14"/>
      <c r="B68" s="252"/>
      <c r="C68" s="240"/>
      <c r="D68" s="146">
        <v>2</v>
      </c>
      <c r="E68" s="1" t="s">
        <v>166</v>
      </c>
      <c r="F68" s="33">
        <v>18</v>
      </c>
      <c r="G68" s="109">
        <f t="shared" si="9"/>
        <v>509.39</v>
      </c>
      <c r="H68" s="69">
        <f>G67-G68</f>
        <v>5.1499999999999773</v>
      </c>
      <c r="I68" s="127" t="s">
        <v>84</v>
      </c>
      <c r="J68" s="90">
        <f t="shared" si="10"/>
        <v>251.79</v>
      </c>
      <c r="K68" s="107">
        <v>50</v>
      </c>
      <c r="L68" s="106">
        <v>51</v>
      </c>
      <c r="M68" s="106">
        <v>51</v>
      </c>
      <c r="N68" s="106">
        <v>51</v>
      </c>
      <c r="O68" s="39">
        <v>48.79</v>
      </c>
      <c r="P68" s="127" t="s">
        <v>174</v>
      </c>
      <c r="Q68" s="88">
        <f t="shared" si="11"/>
        <v>257.60000000000002</v>
      </c>
      <c r="R68" s="105">
        <v>52</v>
      </c>
      <c r="S68" s="105">
        <v>52</v>
      </c>
      <c r="T68" s="105">
        <v>52</v>
      </c>
      <c r="U68" s="106">
        <v>51</v>
      </c>
      <c r="V68" s="106">
        <v>50.6</v>
      </c>
      <c r="W68" s="14"/>
    </row>
    <row r="69" spans="1:23" s="2" customFormat="1" ht="18" customHeight="1">
      <c r="A69" s="14"/>
      <c r="B69" s="252"/>
      <c r="C69" s="240"/>
      <c r="D69" s="146">
        <v>3</v>
      </c>
      <c r="E69" s="1" t="s">
        <v>135</v>
      </c>
      <c r="F69" s="33">
        <v>16</v>
      </c>
      <c r="G69" s="109">
        <f t="shared" si="9"/>
        <v>509.3</v>
      </c>
      <c r="H69" s="109">
        <f t="shared" ref="H69:H80" si="12">G68-G69</f>
        <v>8.9999999999974989E-2</v>
      </c>
      <c r="I69" s="127" t="s">
        <v>79</v>
      </c>
      <c r="J69" s="90">
        <f t="shared" si="10"/>
        <v>251.51</v>
      </c>
      <c r="K69" s="107">
        <v>50</v>
      </c>
      <c r="L69" s="107">
        <v>50</v>
      </c>
      <c r="M69" s="106">
        <v>51</v>
      </c>
      <c r="N69" s="107">
        <v>50</v>
      </c>
      <c r="O69" s="106">
        <v>50.51</v>
      </c>
      <c r="P69" s="127" t="s">
        <v>80</v>
      </c>
      <c r="Q69" s="87">
        <f t="shared" si="11"/>
        <v>257.79000000000002</v>
      </c>
      <c r="R69" s="105">
        <v>52</v>
      </c>
      <c r="S69" s="105">
        <v>52</v>
      </c>
      <c r="T69" s="105">
        <v>52</v>
      </c>
      <c r="U69" s="106">
        <v>51</v>
      </c>
      <c r="V69" s="106">
        <v>50.79</v>
      </c>
      <c r="W69" s="14"/>
    </row>
    <row r="70" spans="1:23" s="2" customFormat="1" ht="18" customHeight="1">
      <c r="A70" s="14"/>
      <c r="B70" s="252"/>
      <c r="C70" s="240"/>
      <c r="D70" s="146">
        <v>4</v>
      </c>
      <c r="E70" s="1" t="s">
        <v>132</v>
      </c>
      <c r="F70" s="33">
        <v>15</v>
      </c>
      <c r="G70" s="109">
        <f t="shared" si="9"/>
        <v>508.34</v>
      </c>
      <c r="H70" s="109">
        <f t="shared" si="12"/>
        <v>0.96000000000003638</v>
      </c>
      <c r="I70" s="127" t="s">
        <v>174</v>
      </c>
      <c r="J70" s="88">
        <f t="shared" si="10"/>
        <v>256.14999999999998</v>
      </c>
      <c r="K70" s="106">
        <v>51</v>
      </c>
      <c r="L70" s="105">
        <v>52</v>
      </c>
      <c r="M70" s="105">
        <v>52.15</v>
      </c>
      <c r="N70" s="105">
        <v>52</v>
      </c>
      <c r="O70" s="39">
        <v>49</v>
      </c>
      <c r="P70" s="127" t="s">
        <v>123</v>
      </c>
      <c r="Q70" s="90">
        <f t="shared" si="11"/>
        <v>252.19</v>
      </c>
      <c r="R70" s="106">
        <v>51</v>
      </c>
      <c r="S70" s="106">
        <v>51</v>
      </c>
      <c r="T70" s="106">
        <v>51.19</v>
      </c>
      <c r="U70" s="106">
        <v>51</v>
      </c>
      <c r="V70" s="39">
        <v>48</v>
      </c>
      <c r="W70" s="14"/>
    </row>
    <row r="71" spans="1:23" s="2" customFormat="1" ht="18" customHeight="1">
      <c r="A71" s="14"/>
      <c r="B71" s="252"/>
      <c r="C71" s="240"/>
      <c r="D71" s="146">
        <v>5</v>
      </c>
      <c r="E71" s="1" t="s">
        <v>72</v>
      </c>
      <c r="F71" s="33">
        <v>14</v>
      </c>
      <c r="G71" s="109">
        <f t="shared" si="9"/>
        <v>505.73</v>
      </c>
      <c r="H71" s="69">
        <f t="shared" si="12"/>
        <v>2.6099999999999568</v>
      </c>
      <c r="I71" s="127" t="s">
        <v>85</v>
      </c>
      <c r="J71" s="90">
        <f t="shared" si="10"/>
        <v>251.52</v>
      </c>
      <c r="K71" s="107">
        <v>50</v>
      </c>
      <c r="L71" s="106">
        <v>51</v>
      </c>
      <c r="M71" s="106">
        <v>51</v>
      </c>
      <c r="N71" s="107">
        <v>50</v>
      </c>
      <c r="O71" s="107">
        <v>49.52</v>
      </c>
      <c r="P71" s="127" t="s">
        <v>203</v>
      </c>
      <c r="Q71" s="90">
        <f t="shared" si="11"/>
        <v>254.21</v>
      </c>
      <c r="R71" s="106">
        <v>51</v>
      </c>
      <c r="S71" s="106">
        <v>51</v>
      </c>
      <c r="T71" s="105">
        <v>52</v>
      </c>
      <c r="U71" s="106">
        <v>51</v>
      </c>
      <c r="V71" s="39">
        <v>49.21</v>
      </c>
      <c r="W71" s="14"/>
    </row>
    <row r="72" spans="1:23" s="2" customFormat="1" ht="18" customHeight="1">
      <c r="A72" s="14"/>
      <c r="B72" s="252"/>
      <c r="C72" s="240"/>
      <c r="D72" s="146">
        <v>6</v>
      </c>
      <c r="E72" s="1" t="s">
        <v>97</v>
      </c>
      <c r="F72" s="33">
        <v>13</v>
      </c>
      <c r="G72" s="109">
        <f t="shared" si="9"/>
        <v>505.02</v>
      </c>
      <c r="H72" s="109">
        <f t="shared" si="12"/>
        <v>0.71000000000003638</v>
      </c>
      <c r="I72" s="127" t="s">
        <v>123</v>
      </c>
      <c r="J72" s="89">
        <f t="shared" si="10"/>
        <v>253.61</v>
      </c>
      <c r="K72" s="106">
        <v>51</v>
      </c>
      <c r="L72" s="105">
        <v>51.61</v>
      </c>
      <c r="M72" s="106">
        <v>51</v>
      </c>
      <c r="N72" s="106">
        <v>51</v>
      </c>
      <c r="O72" s="39">
        <v>49</v>
      </c>
      <c r="P72" s="127" t="s">
        <v>83</v>
      </c>
      <c r="Q72" s="90">
        <f t="shared" si="11"/>
        <v>251.41</v>
      </c>
      <c r="R72" s="106">
        <v>51</v>
      </c>
      <c r="S72" s="106">
        <v>51.41</v>
      </c>
      <c r="T72" s="105">
        <v>52</v>
      </c>
      <c r="U72" s="107">
        <v>50</v>
      </c>
      <c r="V72" s="39">
        <v>47</v>
      </c>
      <c r="W72" s="14"/>
    </row>
    <row r="73" spans="1:23" s="2" customFormat="1" ht="18" customHeight="1">
      <c r="A73" s="14"/>
      <c r="B73" s="252"/>
      <c r="C73" s="240"/>
      <c r="D73" s="146">
        <v>7</v>
      </c>
      <c r="E73" s="1" t="s">
        <v>67</v>
      </c>
      <c r="F73" s="33">
        <v>12</v>
      </c>
      <c r="G73" s="109">
        <f t="shared" si="9"/>
        <v>502.65999999999997</v>
      </c>
      <c r="H73" s="69">
        <f t="shared" si="12"/>
        <v>2.3600000000000136</v>
      </c>
      <c r="I73" s="127" t="s">
        <v>88</v>
      </c>
      <c r="J73" s="25">
        <f t="shared" si="10"/>
        <v>253.27</v>
      </c>
      <c r="K73" s="107">
        <v>50</v>
      </c>
      <c r="L73" s="106">
        <v>51</v>
      </c>
      <c r="M73" s="105">
        <v>52</v>
      </c>
      <c r="N73" s="106">
        <v>51.27</v>
      </c>
      <c r="O73" s="39">
        <v>49</v>
      </c>
      <c r="P73" s="127" t="s">
        <v>82</v>
      </c>
      <c r="Q73" s="25">
        <f t="shared" si="11"/>
        <v>249.39</v>
      </c>
      <c r="R73" s="107">
        <v>50</v>
      </c>
      <c r="S73" s="107">
        <v>50</v>
      </c>
      <c r="T73" s="106">
        <v>51</v>
      </c>
      <c r="U73" s="107">
        <v>50.39</v>
      </c>
      <c r="V73" s="39">
        <v>48</v>
      </c>
      <c r="W73" s="14"/>
    </row>
    <row r="74" spans="1:23" s="2" customFormat="1" ht="18" customHeight="1">
      <c r="A74" s="14"/>
      <c r="B74" s="252"/>
      <c r="C74" s="240"/>
      <c r="D74" s="146">
        <v>8</v>
      </c>
      <c r="E74" s="1" t="s">
        <v>136</v>
      </c>
      <c r="F74" s="33">
        <v>11</v>
      </c>
      <c r="G74" s="69">
        <f t="shared" si="9"/>
        <v>499.66999999999996</v>
      </c>
      <c r="H74" s="69">
        <f t="shared" si="12"/>
        <v>2.9900000000000091</v>
      </c>
      <c r="I74" s="127" t="s">
        <v>80</v>
      </c>
      <c r="J74" s="25">
        <f t="shared" si="10"/>
        <v>253.6</v>
      </c>
      <c r="K74" s="106">
        <v>51</v>
      </c>
      <c r="L74" s="105">
        <v>52</v>
      </c>
      <c r="M74" s="106">
        <v>51</v>
      </c>
      <c r="N74" s="107">
        <v>50</v>
      </c>
      <c r="O74" s="107">
        <v>49.6</v>
      </c>
      <c r="P74" s="127" t="s">
        <v>84</v>
      </c>
      <c r="Q74" s="25">
        <f t="shared" si="11"/>
        <v>246.07</v>
      </c>
      <c r="R74" s="39">
        <v>48</v>
      </c>
      <c r="S74" s="39">
        <v>49</v>
      </c>
      <c r="T74" s="106">
        <v>51</v>
      </c>
      <c r="U74" s="107">
        <v>50</v>
      </c>
      <c r="V74" s="39">
        <v>48.07</v>
      </c>
      <c r="W74" s="14"/>
    </row>
    <row r="75" spans="1:23" s="2" customFormat="1" ht="18" customHeight="1">
      <c r="A75" s="14"/>
      <c r="B75" s="252"/>
      <c r="C75" s="240"/>
      <c r="D75" s="146">
        <v>9</v>
      </c>
      <c r="E75" s="1" t="s">
        <v>133</v>
      </c>
      <c r="F75" s="33">
        <v>10</v>
      </c>
      <c r="G75" s="69">
        <f t="shared" si="9"/>
        <v>497.21000000000004</v>
      </c>
      <c r="H75" s="69">
        <f t="shared" si="12"/>
        <v>2.4599999999999227</v>
      </c>
      <c r="I75" s="127" t="s">
        <v>87</v>
      </c>
      <c r="J75" s="25">
        <f t="shared" si="10"/>
        <v>248.86</v>
      </c>
      <c r="K75" s="39">
        <v>49</v>
      </c>
      <c r="L75" s="105">
        <v>51.86</v>
      </c>
      <c r="M75" s="106">
        <v>51</v>
      </c>
      <c r="N75" s="107">
        <v>50</v>
      </c>
      <c r="O75" s="39">
        <v>47</v>
      </c>
      <c r="P75" s="127" t="s">
        <v>88</v>
      </c>
      <c r="Q75" s="25">
        <f t="shared" si="11"/>
        <v>248.35</v>
      </c>
      <c r="R75" s="39">
        <v>48</v>
      </c>
      <c r="S75" s="106">
        <v>51.35</v>
      </c>
      <c r="T75" s="106">
        <v>51</v>
      </c>
      <c r="U75" s="106">
        <v>51</v>
      </c>
      <c r="V75" s="39">
        <v>47</v>
      </c>
      <c r="W75" s="14"/>
    </row>
    <row r="76" spans="1:23" s="2" customFormat="1" ht="18" customHeight="1">
      <c r="A76" s="14"/>
      <c r="B76" s="252"/>
      <c r="C76" s="240"/>
      <c r="D76" s="146">
        <v>10</v>
      </c>
      <c r="E76" s="1" t="s">
        <v>131</v>
      </c>
      <c r="F76" s="33">
        <v>9</v>
      </c>
      <c r="G76" s="69">
        <f t="shared" si="9"/>
        <v>488.52</v>
      </c>
      <c r="H76" s="69">
        <f t="shared" si="12"/>
        <v>8.6900000000000546</v>
      </c>
      <c r="I76" s="127" t="s">
        <v>117</v>
      </c>
      <c r="J76" s="25">
        <f t="shared" si="10"/>
        <v>239.35</v>
      </c>
      <c r="K76" s="39">
        <v>49</v>
      </c>
      <c r="L76" s="39">
        <v>49</v>
      </c>
      <c r="M76" s="39">
        <v>49</v>
      </c>
      <c r="N76" s="39">
        <v>48.35</v>
      </c>
      <c r="O76" s="39">
        <v>44</v>
      </c>
      <c r="P76" s="127" t="s">
        <v>120</v>
      </c>
      <c r="Q76" s="25">
        <f t="shared" si="11"/>
        <v>249.17000000000002</v>
      </c>
      <c r="R76" s="107">
        <v>50</v>
      </c>
      <c r="S76" s="107">
        <v>50</v>
      </c>
      <c r="T76" s="106">
        <v>51</v>
      </c>
      <c r="U76" s="107">
        <v>50.17</v>
      </c>
      <c r="V76" s="39">
        <v>48</v>
      </c>
      <c r="W76" s="14"/>
    </row>
    <row r="77" spans="1:23" s="2" customFormat="1" ht="18" customHeight="1">
      <c r="A77" s="14"/>
      <c r="B77" s="252"/>
      <c r="C77" s="240"/>
      <c r="D77" s="146">
        <v>11</v>
      </c>
      <c r="E77" s="1" t="s">
        <v>128</v>
      </c>
      <c r="F77" s="33">
        <v>8</v>
      </c>
      <c r="G77" s="69">
        <f t="shared" si="9"/>
        <v>488.06</v>
      </c>
      <c r="H77" s="109">
        <f t="shared" si="12"/>
        <v>0.45999999999997954</v>
      </c>
      <c r="I77" s="127" t="s">
        <v>203</v>
      </c>
      <c r="J77" s="25">
        <f t="shared" si="10"/>
        <v>244.68</v>
      </c>
      <c r="K77" s="107">
        <v>49.68</v>
      </c>
      <c r="L77" s="39">
        <v>49</v>
      </c>
      <c r="M77" s="107">
        <v>50</v>
      </c>
      <c r="N77" s="107">
        <v>50</v>
      </c>
      <c r="O77" s="39">
        <v>46</v>
      </c>
      <c r="P77" s="127" t="s">
        <v>85</v>
      </c>
      <c r="Q77" s="25">
        <f t="shared" si="11"/>
        <v>243.38</v>
      </c>
      <c r="R77" s="107">
        <v>50.38</v>
      </c>
      <c r="S77" s="39">
        <v>49</v>
      </c>
      <c r="T77" s="39">
        <v>49</v>
      </c>
      <c r="U77" s="39">
        <v>49</v>
      </c>
      <c r="V77" s="39">
        <v>46</v>
      </c>
      <c r="W77" s="14"/>
    </row>
    <row r="78" spans="1:23" s="2" customFormat="1" ht="18" customHeight="1">
      <c r="A78" s="14"/>
      <c r="B78" s="252"/>
      <c r="C78" s="240"/>
      <c r="D78" s="146">
        <v>12</v>
      </c>
      <c r="E78" s="1" t="s">
        <v>200</v>
      </c>
      <c r="F78" s="33">
        <v>7</v>
      </c>
      <c r="G78" s="69">
        <f t="shared" si="9"/>
        <v>485.12</v>
      </c>
      <c r="H78" s="69">
        <f t="shared" si="12"/>
        <v>2.9399999999999977</v>
      </c>
      <c r="I78" s="127" t="s">
        <v>120</v>
      </c>
      <c r="J78" s="25">
        <f t="shared" si="10"/>
        <v>242.78</v>
      </c>
      <c r="K78" s="107">
        <v>50</v>
      </c>
      <c r="L78" s="106">
        <v>51</v>
      </c>
      <c r="M78" s="106">
        <v>50.78</v>
      </c>
      <c r="N78" s="39">
        <v>44</v>
      </c>
      <c r="O78" s="39">
        <v>47</v>
      </c>
      <c r="P78" s="127" t="s">
        <v>86</v>
      </c>
      <c r="Q78" s="25">
        <f t="shared" si="11"/>
        <v>242.34</v>
      </c>
      <c r="R78" s="107">
        <v>50</v>
      </c>
      <c r="S78" s="39">
        <v>49</v>
      </c>
      <c r="T78" s="107">
        <v>50.34</v>
      </c>
      <c r="U78" s="39">
        <v>47</v>
      </c>
      <c r="V78" s="39">
        <v>46</v>
      </c>
      <c r="W78" s="14"/>
    </row>
    <row r="79" spans="1:23" s="2" customFormat="1" ht="18" customHeight="1">
      <c r="A79" s="14"/>
      <c r="B79" s="252"/>
      <c r="C79" s="240"/>
      <c r="D79" s="146">
        <v>13</v>
      </c>
      <c r="E79" s="1" t="s">
        <v>50</v>
      </c>
      <c r="F79" s="33">
        <v>6</v>
      </c>
      <c r="G79" s="69">
        <f t="shared" si="9"/>
        <v>477.38</v>
      </c>
      <c r="H79" s="69">
        <f t="shared" si="12"/>
        <v>7.7400000000000091</v>
      </c>
      <c r="I79" s="127" t="s">
        <v>82</v>
      </c>
      <c r="J79" s="25">
        <f t="shared" si="10"/>
        <v>244.25</v>
      </c>
      <c r="K79" s="107">
        <v>50</v>
      </c>
      <c r="L79" s="39">
        <v>48</v>
      </c>
      <c r="M79" s="39">
        <v>49</v>
      </c>
      <c r="N79" s="39">
        <v>49</v>
      </c>
      <c r="O79" s="39">
        <v>48.25</v>
      </c>
      <c r="P79" s="127" t="s">
        <v>117</v>
      </c>
      <c r="Q79" s="25">
        <f t="shared" si="11"/>
        <v>233.13</v>
      </c>
      <c r="R79" s="39">
        <v>46</v>
      </c>
      <c r="S79" s="39">
        <v>46</v>
      </c>
      <c r="T79" s="107">
        <v>50</v>
      </c>
      <c r="U79" s="39">
        <v>47</v>
      </c>
      <c r="V79" s="39">
        <v>44.13</v>
      </c>
      <c r="W79" s="14"/>
    </row>
    <row r="80" spans="1:23" s="2" customFormat="1" ht="18" customHeight="1">
      <c r="A80" s="14"/>
      <c r="B80" s="252"/>
      <c r="C80" s="240"/>
      <c r="D80" s="146">
        <v>14</v>
      </c>
      <c r="E80" s="1" t="s">
        <v>201</v>
      </c>
      <c r="F80" s="33">
        <v>5</v>
      </c>
      <c r="G80" s="69">
        <f t="shared" si="9"/>
        <v>476.77</v>
      </c>
      <c r="H80" s="109">
        <f t="shared" si="12"/>
        <v>0.61000000000001364</v>
      </c>
      <c r="I80" s="127" t="s">
        <v>86</v>
      </c>
      <c r="J80" s="25">
        <f t="shared" si="10"/>
        <v>235</v>
      </c>
      <c r="K80" s="39">
        <v>46</v>
      </c>
      <c r="L80" s="39">
        <v>49</v>
      </c>
      <c r="M80" s="39">
        <v>44</v>
      </c>
      <c r="N80" s="39">
        <v>49</v>
      </c>
      <c r="O80" s="39">
        <v>47</v>
      </c>
      <c r="P80" s="127" t="s">
        <v>89</v>
      </c>
      <c r="Q80" s="25">
        <f t="shared" si="11"/>
        <v>241.77</v>
      </c>
      <c r="R80" s="39">
        <v>47</v>
      </c>
      <c r="S80" s="107">
        <v>50</v>
      </c>
      <c r="T80" s="39">
        <v>49</v>
      </c>
      <c r="U80" s="39">
        <v>48</v>
      </c>
      <c r="V80" s="39">
        <v>47.77</v>
      </c>
      <c r="W80" s="14"/>
    </row>
    <row r="81" spans="1:25" s="2" customFormat="1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Y81"/>
    </row>
  </sheetData>
  <sortState ref="E67:U80">
    <sortCondition descending="1" ref="G67:G80"/>
  </sortState>
  <mergeCells count="160">
    <mergeCell ref="H65:H66"/>
    <mergeCell ref="H26:H27"/>
    <mergeCell ref="U7:V23"/>
    <mergeCell ref="U46:V62"/>
    <mergeCell ref="H23:I23"/>
    <mergeCell ref="J23:K23"/>
    <mergeCell ref="L23:M23"/>
    <mergeCell ref="H21:I21"/>
    <mergeCell ref="J21:K21"/>
    <mergeCell ref="L21:M21"/>
    <mergeCell ref="H22:I22"/>
    <mergeCell ref="J22:K22"/>
    <mergeCell ref="L22:M22"/>
    <mergeCell ref="L13:M13"/>
    <mergeCell ref="H14:I14"/>
    <mergeCell ref="J14:K14"/>
    <mergeCell ref="L14:M14"/>
    <mergeCell ref="H15:I15"/>
    <mergeCell ref="J15:K15"/>
    <mergeCell ref="L15:M15"/>
    <mergeCell ref="H16:I16"/>
    <mergeCell ref="J16:K16"/>
    <mergeCell ref="L16:M16"/>
    <mergeCell ref="H17:I17"/>
    <mergeCell ref="F22:G22"/>
    <mergeCell ref="F23:G23"/>
    <mergeCell ref="F18:G18"/>
    <mergeCell ref="F19:G19"/>
    <mergeCell ref="F21:G21"/>
    <mergeCell ref="H18:I18"/>
    <mergeCell ref="J18:K18"/>
    <mergeCell ref="L18:M18"/>
    <mergeCell ref="H19:I19"/>
    <mergeCell ref="J19:K19"/>
    <mergeCell ref="L19:M19"/>
    <mergeCell ref="L10:M10"/>
    <mergeCell ref="H11:I11"/>
    <mergeCell ref="J11:K11"/>
    <mergeCell ref="L11:M11"/>
    <mergeCell ref="H12:I12"/>
    <mergeCell ref="J12:K12"/>
    <mergeCell ref="L12:M12"/>
    <mergeCell ref="H13:I13"/>
    <mergeCell ref="J13:K13"/>
    <mergeCell ref="L61:M61"/>
    <mergeCell ref="H62:I62"/>
    <mergeCell ref="J62:K62"/>
    <mergeCell ref="L62:M62"/>
    <mergeCell ref="L58:M58"/>
    <mergeCell ref="H59:I59"/>
    <mergeCell ref="J59:K59"/>
    <mergeCell ref="L59:M59"/>
    <mergeCell ref="H60:I60"/>
    <mergeCell ref="J60:K60"/>
    <mergeCell ref="L60:M60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O7:P7"/>
    <mergeCell ref="Q7:Q8"/>
    <mergeCell ref="L55:M55"/>
    <mergeCell ref="H56:I56"/>
    <mergeCell ref="J56:K56"/>
    <mergeCell ref="L56:M56"/>
    <mergeCell ref="H57:I57"/>
    <mergeCell ref="J57:K57"/>
    <mergeCell ref="L57:M57"/>
    <mergeCell ref="L52:M52"/>
    <mergeCell ref="L53:M53"/>
    <mergeCell ref="H54:I54"/>
    <mergeCell ref="J54:K54"/>
    <mergeCell ref="L54:M54"/>
    <mergeCell ref="L49:M49"/>
    <mergeCell ref="H50:I50"/>
    <mergeCell ref="J50:K50"/>
    <mergeCell ref="J17:K17"/>
    <mergeCell ref="L17:M17"/>
    <mergeCell ref="H9:I9"/>
    <mergeCell ref="J9:K9"/>
    <mergeCell ref="L9:M9"/>
    <mergeCell ref="H10:I10"/>
    <mergeCell ref="J10:K10"/>
    <mergeCell ref="F62:G62"/>
    <mergeCell ref="H49:I49"/>
    <mergeCell ref="L50:M50"/>
    <mergeCell ref="H51:I51"/>
    <mergeCell ref="J51:K51"/>
    <mergeCell ref="L51:M51"/>
    <mergeCell ref="B2:D2"/>
    <mergeCell ref="E2:T2"/>
    <mergeCell ref="B6:B80"/>
    <mergeCell ref="C6:C42"/>
    <mergeCell ref="D6:R6"/>
    <mergeCell ref="D7:D8"/>
    <mergeCell ref="E7:E8"/>
    <mergeCell ref="F7:G8"/>
    <mergeCell ref="H7:I8"/>
    <mergeCell ref="J7:K8"/>
    <mergeCell ref="F20:G20"/>
    <mergeCell ref="H20:I20"/>
    <mergeCell ref="J20:K20"/>
    <mergeCell ref="L20:M20"/>
    <mergeCell ref="F49:G49"/>
    <mergeCell ref="F50:G50"/>
    <mergeCell ref="L7:M8"/>
    <mergeCell ref="N7:N8"/>
    <mergeCell ref="F58:G58"/>
    <mergeCell ref="F59:G59"/>
    <mergeCell ref="D25:V25"/>
    <mergeCell ref="D26:D27"/>
    <mergeCell ref="E26:E27"/>
    <mergeCell ref="C46:C80"/>
    <mergeCell ref="D46:Q46"/>
    <mergeCell ref="D47:D48"/>
    <mergeCell ref="E47:E48"/>
    <mergeCell ref="F47:G48"/>
    <mergeCell ref="H47:I48"/>
    <mergeCell ref="J47:K48"/>
    <mergeCell ref="L47:M48"/>
    <mergeCell ref="N47:N48"/>
    <mergeCell ref="F51:G51"/>
    <mergeCell ref="F52:G52"/>
    <mergeCell ref="F53:G53"/>
    <mergeCell ref="F54:G54"/>
    <mergeCell ref="D64:V64"/>
    <mergeCell ref="D65:D66"/>
    <mergeCell ref="E65:E66"/>
    <mergeCell ref="F65:F66"/>
    <mergeCell ref="F60:G60"/>
    <mergeCell ref="F61:G61"/>
    <mergeCell ref="H53:I53"/>
    <mergeCell ref="J53:K53"/>
    <mergeCell ref="J49:K49"/>
    <mergeCell ref="H52:I52"/>
    <mergeCell ref="G65:G66"/>
    <mergeCell ref="I65:O65"/>
    <mergeCell ref="P65:V65"/>
    <mergeCell ref="U2:V2"/>
    <mergeCell ref="F26:F27"/>
    <mergeCell ref="G26:G27"/>
    <mergeCell ref="I26:O26"/>
    <mergeCell ref="P26:V26"/>
    <mergeCell ref="O47:P47"/>
    <mergeCell ref="Q47:Q48"/>
    <mergeCell ref="J52:K52"/>
    <mergeCell ref="H55:I55"/>
    <mergeCell ref="J55:K55"/>
    <mergeCell ref="H58:I58"/>
    <mergeCell ref="J58:K58"/>
    <mergeCell ref="H61:I61"/>
    <mergeCell ref="J61:K61"/>
    <mergeCell ref="F55:G55"/>
    <mergeCell ref="F56:G56"/>
    <mergeCell ref="F57:G5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C91"/>
  <sheetViews>
    <sheetView tabSelected="1" zoomScale="90" zoomScaleNormal="90" workbookViewId="0">
      <selection activeCell="K87" sqref="K87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8" width="10.7109375" style="165" customWidth="1"/>
    <col min="9" max="10" width="10.7109375" style="4" customWidth="1"/>
    <col min="11" max="12" width="9.7109375" style="4" customWidth="1"/>
    <col min="13" max="17" width="9.7109375" style="9" customWidth="1"/>
    <col min="18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160"/>
      <c r="G1" s="160"/>
      <c r="H1" s="160"/>
      <c r="I1" s="5"/>
      <c r="J1" s="5"/>
      <c r="K1" s="5"/>
      <c r="L1" s="5"/>
      <c r="M1" s="7"/>
      <c r="N1" s="7"/>
      <c r="O1" s="7"/>
      <c r="P1" s="7"/>
      <c r="Q1" s="7"/>
      <c r="R1" s="5"/>
      <c r="S1" s="5"/>
      <c r="T1" s="5"/>
      <c r="U1" s="5"/>
      <c r="V1" s="5"/>
      <c r="W1" s="16"/>
    </row>
    <row r="2" spans="1:23" ht="43.5" customHeight="1">
      <c r="A2" s="14"/>
      <c r="B2" s="234" t="s">
        <v>43</v>
      </c>
      <c r="C2" s="234"/>
      <c r="D2" s="234"/>
      <c r="E2" s="207" t="s">
        <v>210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65" t="s">
        <v>35</v>
      </c>
      <c r="V2" s="265"/>
      <c r="W2" s="16"/>
    </row>
    <row r="3" spans="1:23" ht="12.75">
      <c r="A3" s="14"/>
      <c r="B3" s="14"/>
      <c r="C3" s="10"/>
      <c r="D3" s="5"/>
      <c r="E3" s="5"/>
      <c r="F3" s="160"/>
      <c r="G3" s="160"/>
      <c r="H3" s="160"/>
      <c r="I3" s="5"/>
      <c r="J3" s="5"/>
      <c r="K3" s="5"/>
      <c r="L3" s="5"/>
      <c r="M3" s="8"/>
      <c r="N3" s="8"/>
      <c r="O3" s="8"/>
      <c r="P3" s="8"/>
      <c r="Q3" s="8"/>
      <c r="R3" s="5"/>
      <c r="S3" s="16"/>
      <c r="T3" s="16"/>
      <c r="U3" s="16"/>
      <c r="V3" s="16"/>
      <c r="W3" s="16"/>
    </row>
    <row r="4" spans="1:23" s="2" customFormat="1" ht="12.75">
      <c r="A4" s="40"/>
      <c r="B4" s="30"/>
      <c r="C4" s="40"/>
      <c r="D4" s="30"/>
      <c r="E4" s="40"/>
      <c r="F4" s="161"/>
      <c r="G4" s="162"/>
      <c r="H4" s="162"/>
      <c r="I4" s="40"/>
      <c r="J4" s="30"/>
      <c r="K4" s="40"/>
      <c r="L4" s="30"/>
      <c r="M4" s="40"/>
      <c r="N4" s="30"/>
      <c r="O4" s="40"/>
      <c r="P4" s="40"/>
      <c r="Q4" s="30"/>
      <c r="R4" s="40"/>
      <c r="S4" s="30"/>
      <c r="T4" s="40"/>
      <c r="U4" s="30"/>
      <c r="V4" s="40"/>
      <c r="W4" s="40"/>
    </row>
    <row r="5" spans="1:23" s="2" customFormat="1" ht="12.75">
      <c r="A5" s="14"/>
      <c r="B5" s="14"/>
      <c r="C5" s="14"/>
      <c r="D5" s="14"/>
      <c r="E5" s="14"/>
      <c r="F5" s="163"/>
      <c r="G5" s="163"/>
      <c r="H5" s="16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52">
        <v>44975</v>
      </c>
      <c r="C6" s="240" t="s">
        <v>52</v>
      </c>
      <c r="D6" s="229" t="s">
        <v>221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16"/>
      <c r="T6" s="16"/>
      <c r="U6" s="16"/>
      <c r="V6" s="16"/>
      <c r="W6" s="16"/>
    </row>
    <row r="7" spans="1:23" s="2" customFormat="1" ht="18" customHeight="1">
      <c r="A7" s="14"/>
      <c r="B7" s="252"/>
      <c r="C7" s="240"/>
      <c r="D7" s="241" t="s">
        <v>1</v>
      </c>
      <c r="E7" s="242" t="s">
        <v>14</v>
      </c>
      <c r="F7" s="244" t="s">
        <v>55</v>
      </c>
      <c r="G7" s="245"/>
      <c r="H7" s="248" t="s">
        <v>5</v>
      </c>
      <c r="I7" s="249"/>
      <c r="J7" s="255" t="s">
        <v>0</v>
      </c>
      <c r="K7" s="256"/>
      <c r="L7" s="244" t="s">
        <v>11</v>
      </c>
      <c r="M7" s="245"/>
      <c r="N7" s="237" t="s">
        <v>3</v>
      </c>
      <c r="O7" s="253" t="s">
        <v>94</v>
      </c>
      <c r="P7" s="253"/>
      <c r="Q7" s="239" t="s">
        <v>75</v>
      </c>
      <c r="R7" s="16"/>
      <c r="S7" s="16"/>
      <c r="T7" s="16"/>
      <c r="U7" s="266" t="s">
        <v>211</v>
      </c>
      <c r="V7" s="266"/>
      <c r="W7" s="16"/>
    </row>
    <row r="8" spans="1:23" s="2" customFormat="1" ht="18" customHeight="1">
      <c r="A8" s="14"/>
      <c r="B8" s="252"/>
      <c r="C8" s="240"/>
      <c r="D8" s="241"/>
      <c r="E8" s="243"/>
      <c r="F8" s="246"/>
      <c r="G8" s="247"/>
      <c r="H8" s="250"/>
      <c r="I8" s="251"/>
      <c r="J8" s="257"/>
      <c r="K8" s="258"/>
      <c r="L8" s="246"/>
      <c r="M8" s="247"/>
      <c r="N8" s="238"/>
      <c r="O8" s="157" t="s">
        <v>92</v>
      </c>
      <c r="P8" s="157" t="s">
        <v>93</v>
      </c>
      <c r="Q8" s="239"/>
      <c r="R8" s="16"/>
      <c r="S8" s="16"/>
      <c r="T8" s="16"/>
      <c r="U8" s="266"/>
      <c r="V8" s="266"/>
      <c r="W8" s="16"/>
    </row>
    <row r="9" spans="1:23" s="2" customFormat="1" ht="18" customHeight="1">
      <c r="A9" s="14"/>
      <c r="B9" s="252"/>
      <c r="C9" s="240"/>
      <c r="D9" s="156">
        <v>1</v>
      </c>
      <c r="E9" s="1" t="s">
        <v>132</v>
      </c>
      <c r="F9" s="220" t="s">
        <v>167</v>
      </c>
      <c r="G9" s="221"/>
      <c r="H9" s="220" t="s">
        <v>121</v>
      </c>
      <c r="I9" s="221"/>
      <c r="J9" s="220" t="s">
        <v>103</v>
      </c>
      <c r="K9" s="221"/>
      <c r="L9" s="220" t="s">
        <v>101</v>
      </c>
      <c r="M9" s="221"/>
      <c r="N9" s="82">
        <v>6.6459999999999999</v>
      </c>
      <c r="O9" s="98"/>
      <c r="P9" s="98"/>
      <c r="Q9" s="66">
        <v>5</v>
      </c>
      <c r="R9" s="16"/>
      <c r="S9" s="62">
        <v>1</v>
      </c>
      <c r="T9" s="16"/>
      <c r="U9" s="266"/>
      <c r="V9" s="266"/>
      <c r="W9" s="16"/>
    </row>
    <row r="10" spans="1:23" s="2" customFormat="1" ht="18" customHeight="1">
      <c r="A10" s="14"/>
      <c r="B10" s="252"/>
      <c r="C10" s="240"/>
      <c r="D10" s="156">
        <v>2</v>
      </c>
      <c r="E10" s="1" t="s">
        <v>186</v>
      </c>
      <c r="F10" s="220" t="s">
        <v>37</v>
      </c>
      <c r="G10" s="221"/>
      <c r="H10" s="220" t="s">
        <v>96</v>
      </c>
      <c r="I10" s="221"/>
      <c r="J10" s="220" t="s">
        <v>62</v>
      </c>
      <c r="K10" s="221"/>
      <c r="L10" s="220" t="s">
        <v>101</v>
      </c>
      <c r="M10" s="221"/>
      <c r="N10" s="82">
        <v>6.73</v>
      </c>
      <c r="O10" s="83">
        <f>N10-$N$9</f>
        <v>8.4000000000000519E-2</v>
      </c>
      <c r="P10" s="98"/>
      <c r="Q10" s="64">
        <v>3</v>
      </c>
      <c r="R10" s="16"/>
      <c r="S10" s="63">
        <v>2</v>
      </c>
      <c r="T10" s="16"/>
      <c r="U10" s="266"/>
      <c r="V10" s="266"/>
      <c r="W10" s="16"/>
    </row>
    <row r="11" spans="1:23" s="2" customFormat="1" ht="18" customHeight="1">
      <c r="A11" s="14"/>
      <c r="B11" s="252"/>
      <c r="C11" s="240"/>
      <c r="D11" s="156">
        <v>3</v>
      </c>
      <c r="E11" s="1" t="s">
        <v>133</v>
      </c>
      <c r="F11" s="220" t="s">
        <v>96</v>
      </c>
      <c r="G11" s="221"/>
      <c r="H11" s="220" t="s">
        <v>63</v>
      </c>
      <c r="I11" s="221"/>
      <c r="J11" s="220" t="s">
        <v>62</v>
      </c>
      <c r="K11" s="221"/>
      <c r="L11" s="220" t="s">
        <v>100</v>
      </c>
      <c r="M11" s="221"/>
      <c r="N11" s="82">
        <v>6.7320000000000002</v>
      </c>
      <c r="O11" s="83">
        <f t="shared" ref="O11:O25" si="0">N11-$N$9</f>
        <v>8.6000000000000298E-2</v>
      </c>
      <c r="P11" s="82">
        <f>N11-N10</f>
        <v>1.9999999999997797E-3</v>
      </c>
      <c r="Q11" s="62">
        <v>1</v>
      </c>
      <c r="R11" s="16"/>
      <c r="S11" s="64">
        <v>3</v>
      </c>
      <c r="T11" s="16"/>
      <c r="U11" s="266"/>
      <c r="V11" s="266"/>
      <c r="W11" s="16"/>
    </row>
    <row r="12" spans="1:23" s="2" customFormat="1" ht="18" customHeight="1">
      <c r="A12" s="14"/>
      <c r="B12" s="252"/>
      <c r="C12" s="240"/>
      <c r="D12" s="156">
        <v>4</v>
      </c>
      <c r="E12" s="1" t="s">
        <v>187</v>
      </c>
      <c r="F12" s="220" t="s">
        <v>69</v>
      </c>
      <c r="G12" s="221"/>
      <c r="H12" s="220" t="s">
        <v>37</v>
      </c>
      <c r="I12" s="221"/>
      <c r="J12" s="220" t="s">
        <v>62</v>
      </c>
      <c r="K12" s="221"/>
      <c r="L12" s="220" t="s">
        <v>101</v>
      </c>
      <c r="M12" s="221"/>
      <c r="N12" s="82">
        <v>6.734</v>
      </c>
      <c r="O12" s="83">
        <f t="shared" si="0"/>
        <v>8.8000000000000078E-2</v>
      </c>
      <c r="P12" s="82">
        <f t="shared" ref="P12:P18" si="1">N12-N11</f>
        <v>1.9999999999997797E-3</v>
      </c>
      <c r="Q12" s="63">
        <v>2</v>
      </c>
      <c r="R12" s="16"/>
      <c r="S12" s="65">
        <v>4</v>
      </c>
      <c r="T12" s="16"/>
      <c r="U12" s="266"/>
      <c r="V12" s="266"/>
      <c r="W12" s="16"/>
    </row>
    <row r="13" spans="1:23" s="2" customFormat="1" ht="18" customHeight="1">
      <c r="A13" s="14"/>
      <c r="B13" s="252"/>
      <c r="C13" s="240"/>
      <c r="D13" s="156">
        <v>5</v>
      </c>
      <c r="E13" s="1" t="s">
        <v>135</v>
      </c>
      <c r="F13" s="220" t="s">
        <v>36</v>
      </c>
      <c r="G13" s="221"/>
      <c r="H13" s="220" t="s">
        <v>69</v>
      </c>
      <c r="I13" s="221"/>
      <c r="J13" s="220" t="s">
        <v>62</v>
      </c>
      <c r="K13" s="221"/>
      <c r="L13" s="220" t="s">
        <v>99</v>
      </c>
      <c r="M13" s="221"/>
      <c r="N13" s="82">
        <v>6.7389999999999999</v>
      </c>
      <c r="O13" s="83">
        <f t="shared" si="0"/>
        <v>9.2999999999999972E-2</v>
      </c>
      <c r="P13" s="82">
        <f t="shared" si="1"/>
        <v>4.9999999999998934E-3</v>
      </c>
      <c r="Q13" s="67">
        <v>6</v>
      </c>
      <c r="R13" s="16"/>
      <c r="S13" s="66">
        <v>5</v>
      </c>
      <c r="T13" s="16"/>
      <c r="U13" s="266"/>
      <c r="V13" s="266"/>
      <c r="W13" s="16"/>
    </row>
    <row r="14" spans="1:23" s="2" customFormat="1" ht="18" customHeight="1">
      <c r="A14" s="14"/>
      <c r="B14" s="252"/>
      <c r="C14" s="240"/>
      <c r="D14" s="156">
        <v>6</v>
      </c>
      <c r="E14" s="1" t="s">
        <v>67</v>
      </c>
      <c r="F14" s="220" t="s">
        <v>63</v>
      </c>
      <c r="G14" s="221"/>
      <c r="H14" s="220" t="s">
        <v>2</v>
      </c>
      <c r="I14" s="221"/>
      <c r="J14" s="220" t="s">
        <v>61</v>
      </c>
      <c r="K14" s="221"/>
      <c r="L14" s="220" t="s">
        <v>100</v>
      </c>
      <c r="M14" s="221"/>
      <c r="N14" s="82">
        <v>6.7850000000000001</v>
      </c>
      <c r="O14" s="29">
        <f t="shared" si="0"/>
        <v>0.13900000000000023</v>
      </c>
      <c r="P14" s="83">
        <f t="shared" si="1"/>
        <v>4.6000000000000263E-2</v>
      </c>
      <c r="Q14" s="65">
        <v>4</v>
      </c>
      <c r="R14" s="16"/>
      <c r="S14" s="67">
        <v>6</v>
      </c>
      <c r="T14" s="16"/>
      <c r="U14" s="266"/>
      <c r="V14" s="266"/>
      <c r="W14" s="16"/>
    </row>
    <row r="15" spans="1:23" s="2" customFormat="1" ht="18" customHeight="1">
      <c r="A15" s="14"/>
      <c r="B15" s="252"/>
      <c r="C15" s="240"/>
      <c r="D15" s="156">
        <v>7</v>
      </c>
      <c r="E15" s="1" t="s">
        <v>217</v>
      </c>
      <c r="F15" s="220" t="s">
        <v>118</v>
      </c>
      <c r="G15" s="221"/>
      <c r="H15" s="220" t="s">
        <v>216</v>
      </c>
      <c r="I15" s="221"/>
      <c r="J15" s="220" t="s">
        <v>198</v>
      </c>
      <c r="K15" s="221"/>
      <c r="L15" s="220" t="s">
        <v>205</v>
      </c>
      <c r="M15" s="221"/>
      <c r="N15" s="83">
        <v>6.88</v>
      </c>
      <c r="O15" s="29">
        <f t="shared" si="0"/>
        <v>0.23399999999999999</v>
      </c>
      <c r="P15" s="83">
        <f t="shared" si="1"/>
        <v>9.4999999999999751E-2</v>
      </c>
      <c r="Q15" s="66">
        <v>5</v>
      </c>
      <c r="R15" s="16"/>
      <c r="S15" s="68">
        <v>7</v>
      </c>
      <c r="T15" s="16"/>
      <c r="U15" s="266"/>
      <c r="V15" s="266"/>
      <c r="W15" s="16"/>
    </row>
    <row r="16" spans="1:23" s="2" customFormat="1" ht="18" customHeight="1">
      <c r="A16" s="14"/>
      <c r="B16" s="252"/>
      <c r="C16" s="240"/>
      <c r="D16" s="156">
        <v>8</v>
      </c>
      <c r="E16" s="1" t="s">
        <v>199</v>
      </c>
      <c r="F16" s="220" t="s">
        <v>159</v>
      </c>
      <c r="G16" s="221"/>
      <c r="H16" s="220" t="s">
        <v>71</v>
      </c>
      <c r="I16" s="221"/>
      <c r="J16" s="220" t="s">
        <v>62</v>
      </c>
      <c r="K16" s="221"/>
      <c r="L16" s="220" t="s">
        <v>205</v>
      </c>
      <c r="M16" s="221"/>
      <c r="N16" s="83">
        <v>6.8849999999999998</v>
      </c>
      <c r="O16" s="29">
        <f t="shared" si="0"/>
        <v>0.23899999999999988</v>
      </c>
      <c r="P16" s="82">
        <f t="shared" si="1"/>
        <v>4.9999999999998934E-3</v>
      </c>
      <c r="Q16" s="65">
        <v>4</v>
      </c>
      <c r="R16" s="16"/>
      <c r="S16" s="131">
        <v>8</v>
      </c>
      <c r="T16" s="16"/>
      <c r="U16" s="266"/>
      <c r="V16" s="266"/>
      <c r="W16" s="16"/>
    </row>
    <row r="17" spans="1:29" s="2" customFormat="1" ht="18" customHeight="1">
      <c r="A17" s="14"/>
      <c r="B17" s="252"/>
      <c r="C17" s="240"/>
      <c r="D17" s="156">
        <v>9</v>
      </c>
      <c r="E17" s="1" t="s">
        <v>72</v>
      </c>
      <c r="F17" s="220" t="s">
        <v>74</v>
      </c>
      <c r="G17" s="221"/>
      <c r="H17" s="220" t="s">
        <v>195</v>
      </c>
      <c r="I17" s="221"/>
      <c r="J17" s="220" t="s">
        <v>62</v>
      </c>
      <c r="K17" s="221"/>
      <c r="L17" s="220" t="s">
        <v>101</v>
      </c>
      <c r="M17" s="221"/>
      <c r="N17" s="83">
        <v>6.8879999999999999</v>
      </c>
      <c r="O17" s="29">
        <f t="shared" si="0"/>
        <v>0.24199999999999999</v>
      </c>
      <c r="P17" s="82">
        <f t="shared" si="1"/>
        <v>3.0000000000001137E-3</v>
      </c>
      <c r="Q17" s="64">
        <v>3</v>
      </c>
      <c r="R17" s="16"/>
      <c r="S17" s="16"/>
      <c r="T17" s="16"/>
      <c r="U17" s="266"/>
      <c r="V17" s="266"/>
      <c r="W17" s="16"/>
    </row>
    <row r="18" spans="1:29" s="2" customFormat="1" ht="18" customHeight="1">
      <c r="A18" s="14"/>
      <c r="B18" s="252"/>
      <c r="C18" s="240"/>
      <c r="D18" s="156">
        <v>10</v>
      </c>
      <c r="E18" s="1" t="s">
        <v>50</v>
      </c>
      <c r="F18" s="220" t="s">
        <v>2</v>
      </c>
      <c r="G18" s="221"/>
      <c r="H18" s="220" t="s">
        <v>114</v>
      </c>
      <c r="I18" s="221"/>
      <c r="J18" s="220" t="s">
        <v>122</v>
      </c>
      <c r="K18" s="221"/>
      <c r="L18" s="220" t="s">
        <v>218</v>
      </c>
      <c r="M18" s="221"/>
      <c r="N18" s="83">
        <v>6.9020000000000001</v>
      </c>
      <c r="O18" s="29">
        <f t="shared" si="0"/>
        <v>0.25600000000000023</v>
      </c>
      <c r="P18" s="83">
        <f t="shared" si="1"/>
        <v>1.4000000000000234E-2</v>
      </c>
      <c r="Q18" s="67">
        <v>6</v>
      </c>
      <c r="R18" s="16"/>
      <c r="S18" s="16"/>
      <c r="T18" s="16"/>
      <c r="U18" s="266"/>
      <c r="V18" s="266"/>
      <c r="W18" s="16"/>
    </row>
    <row r="19" spans="1:29" s="2" customFormat="1" ht="18" customHeight="1">
      <c r="A19" s="14"/>
      <c r="B19" s="252"/>
      <c r="C19" s="240"/>
      <c r="D19" s="170">
        <v>11</v>
      </c>
      <c r="E19" s="1" t="s">
        <v>219</v>
      </c>
      <c r="F19" s="220" t="s">
        <v>195</v>
      </c>
      <c r="G19" s="221"/>
      <c r="H19" s="220" t="s">
        <v>73</v>
      </c>
      <c r="I19" s="221"/>
      <c r="J19" s="220" t="s">
        <v>138</v>
      </c>
      <c r="K19" s="221"/>
      <c r="L19" s="220" t="s">
        <v>100</v>
      </c>
      <c r="M19" s="221"/>
      <c r="N19" s="83">
        <v>6.9180000000000001</v>
      </c>
      <c r="O19" s="29">
        <f t="shared" si="0"/>
        <v>0.27200000000000024</v>
      </c>
      <c r="P19" s="83">
        <f t="shared" ref="P19:P25" si="2">N19-N18</f>
        <v>1.6000000000000014E-2</v>
      </c>
      <c r="Q19" s="62">
        <v>1</v>
      </c>
      <c r="R19" s="16"/>
      <c r="S19" s="16"/>
      <c r="T19" s="16"/>
      <c r="U19" s="266"/>
      <c r="V19" s="266"/>
      <c r="W19" s="16"/>
    </row>
    <row r="20" spans="1:29" s="2" customFormat="1" ht="18" customHeight="1">
      <c r="A20" s="14"/>
      <c r="B20" s="252"/>
      <c r="C20" s="240"/>
      <c r="D20" s="170">
        <v>12</v>
      </c>
      <c r="E20" s="1" t="s">
        <v>136</v>
      </c>
      <c r="F20" s="220" t="s">
        <v>216</v>
      </c>
      <c r="G20" s="221"/>
      <c r="H20" s="220" t="s">
        <v>34</v>
      </c>
      <c r="I20" s="221"/>
      <c r="J20" s="220" t="s">
        <v>141</v>
      </c>
      <c r="K20" s="221"/>
      <c r="L20" s="220" t="s">
        <v>205</v>
      </c>
      <c r="M20" s="221"/>
      <c r="N20" s="83">
        <v>6.9180000000000001</v>
      </c>
      <c r="O20" s="29">
        <f t="shared" si="0"/>
        <v>0.27200000000000024</v>
      </c>
      <c r="P20" s="82">
        <f t="shared" si="2"/>
        <v>0</v>
      </c>
      <c r="Q20" s="63">
        <v>2</v>
      </c>
      <c r="R20" s="16"/>
      <c r="S20" s="16"/>
      <c r="T20" s="16"/>
      <c r="U20" s="266"/>
      <c r="V20" s="266"/>
      <c r="W20" s="16"/>
    </row>
    <row r="21" spans="1:29" s="2" customFormat="1" ht="18" customHeight="1">
      <c r="A21" s="14"/>
      <c r="B21" s="252"/>
      <c r="C21" s="240"/>
      <c r="D21" s="170">
        <v>13</v>
      </c>
      <c r="E21" s="1" t="s">
        <v>200</v>
      </c>
      <c r="F21" s="220" t="s">
        <v>71</v>
      </c>
      <c r="G21" s="221"/>
      <c r="H21" s="220" t="s">
        <v>158</v>
      </c>
      <c r="I21" s="221"/>
      <c r="J21" s="220" t="s">
        <v>156</v>
      </c>
      <c r="K21" s="221"/>
      <c r="L21" s="220" t="s">
        <v>155</v>
      </c>
      <c r="M21" s="221"/>
      <c r="N21" s="83">
        <v>6.9619999999999997</v>
      </c>
      <c r="O21" s="29">
        <f t="shared" si="0"/>
        <v>0.31599999999999984</v>
      </c>
      <c r="P21" s="83">
        <f t="shared" si="2"/>
        <v>4.3999999999999595E-2</v>
      </c>
      <c r="Q21" s="64">
        <v>3</v>
      </c>
      <c r="R21" s="16"/>
      <c r="S21" s="16"/>
      <c r="T21" s="16"/>
      <c r="U21" s="266"/>
      <c r="V21" s="266"/>
      <c r="W21" s="16"/>
    </row>
    <row r="22" spans="1:29" s="2" customFormat="1" ht="18" customHeight="1">
      <c r="A22" s="14"/>
      <c r="B22" s="252"/>
      <c r="C22" s="240"/>
      <c r="D22" s="170">
        <v>14</v>
      </c>
      <c r="E22" s="1" t="s">
        <v>131</v>
      </c>
      <c r="F22" s="220" t="s">
        <v>114</v>
      </c>
      <c r="G22" s="221"/>
      <c r="H22" s="220" t="s">
        <v>118</v>
      </c>
      <c r="I22" s="221"/>
      <c r="J22" s="220" t="s">
        <v>62</v>
      </c>
      <c r="K22" s="221"/>
      <c r="L22" s="220" t="s">
        <v>100</v>
      </c>
      <c r="M22" s="221"/>
      <c r="N22" s="83">
        <v>6.9720000000000004</v>
      </c>
      <c r="O22" s="29">
        <f t="shared" si="0"/>
        <v>0.32600000000000051</v>
      </c>
      <c r="P22" s="83">
        <f t="shared" si="2"/>
        <v>1.0000000000000675E-2</v>
      </c>
      <c r="Q22" s="66">
        <v>5</v>
      </c>
      <c r="R22" s="16"/>
      <c r="S22" s="16"/>
      <c r="T22" s="16"/>
      <c r="U22" s="266"/>
      <c r="V22" s="266"/>
      <c r="W22" s="16"/>
    </row>
    <row r="23" spans="1:29" s="2" customFormat="1" ht="18" customHeight="1">
      <c r="A23" s="14"/>
      <c r="B23" s="252"/>
      <c r="C23" s="240"/>
      <c r="D23" s="170">
        <v>15</v>
      </c>
      <c r="E23" s="1" t="s">
        <v>128</v>
      </c>
      <c r="F23" s="220" t="s">
        <v>73</v>
      </c>
      <c r="G23" s="221"/>
      <c r="H23" s="220" t="s">
        <v>74</v>
      </c>
      <c r="I23" s="221"/>
      <c r="J23" s="220" t="s">
        <v>105</v>
      </c>
      <c r="K23" s="221"/>
      <c r="L23" s="220" t="s">
        <v>38</v>
      </c>
      <c r="M23" s="221"/>
      <c r="N23" s="29">
        <v>7.0030000000000001</v>
      </c>
      <c r="O23" s="29">
        <f t="shared" si="0"/>
        <v>0.35700000000000021</v>
      </c>
      <c r="P23" s="83">
        <f t="shared" si="2"/>
        <v>3.0999999999999694E-2</v>
      </c>
      <c r="Q23" s="63">
        <v>2</v>
      </c>
      <c r="R23" s="16" t="s">
        <v>225</v>
      </c>
      <c r="S23" s="16"/>
      <c r="T23" s="16"/>
      <c r="U23" s="266"/>
      <c r="V23" s="266"/>
      <c r="W23" s="16"/>
    </row>
    <row r="24" spans="1:29" s="2" customFormat="1" ht="18" customHeight="1">
      <c r="A24" s="14"/>
      <c r="B24" s="252"/>
      <c r="C24" s="240"/>
      <c r="D24" s="170">
        <v>16</v>
      </c>
      <c r="E24" s="1" t="s">
        <v>166</v>
      </c>
      <c r="F24" s="220" t="s">
        <v>34</v>
      </c>
      <c r="G24" s="221"/>
      <c r="H24" s="220" t="s">
        <v>167</v>
      </c>
      <c r="I24" s="221"/>
      <c r="J24" s="220" t="s">
        <v>62</v>
      </c>
      <c r="K24" s="221"/>
      <c r="L24" s="220" t="s">
        <v>205</v>
      </c>
      <c r="M24" s="221"/>
      <c r="N24" s="29">
        <v>7.008</v>
      </c>
      <c r="O24" s="29">
        <f t="shared" si="0"/>
        <v>0.3620000000000001</v>
      </c>
      <c r="P24" s="82">
        <f t="shared" si="2"/>
        <v>4.9999999999998934E-3</v>
      </c>
      <c r="Q24" s="65">
        <v>4</v>
      </c>
      <c r="R24" s="16"/>
      <c r="S24" s="16"/>
      <c r="T24" s="16"/>
      <c r="U24" s="266"/>
      <c r="V24" s="266"/>
      <c r="W24" s="16"/>
    </row>
    <row r="25" spans="1:29" s="2" customFormat="1" ht="18" customHeight="1">
      <c r="A25" s="14"/>
      <c r="B25" s="252"/>
      <c r="C25" s="240"/>
      <c r="D25" s="170">
        <v>17</v>
      </c>
      <c r="E25" s="1" t="s">
        <v>201</v>
      </c>
      <c r="F25" s="220" t="s">
        <v>158</v>
      </c>
      <c r="G25" s="221"/>
      <c r="H25" s="220" t="s">
        <v>159</v>
      </c>
      <c r="I25" s="221"/>
      <c r="J25" s="220" t="s">
        <v>220</v>
      </c>
      <c r="K25" s="221"/>
      <c r="L25" s="220" t="s">
        <v>155</v>
      </c>
      <c r="M25" s="221"/>
      <c r="N25" s="29">
        <v>7.1609999999999996</v>
      </c>
      <c r="O25" s="29">
        <f t="shared" si="0"/>
        <v>0.51499999999999968</v>
      </c>
      <c r="P25" s="29">
        <f t="shared" si="2"/>
        <v>0.15299999999999958</v>
      </c>
      <c r="Q25" s="62">
        <v>1</v>
      </c>
      <c r="R25" s="16"/>
      <c r="S25" s="16"/>
      <c r="T25" s="16"/>
      <c r="U25" s="266"/>
      <c r="V25" s="266"/>
      <c r="W25" s="16"/>
    </row>
    <row r="26" spans="1:29" s="2" customFormat="1" ht="18" customHeight="1">
      <c r="A26" s="14"/>
      <c r="B26" s="252"/>
      <c r="C26" s="240"/>
      <c r="D26" s="5"/>
      <c r="E26" s="5"/>
      <c r="F26" s="160"/>
      <c r="G26" s="160"/>
      <c r="H26" s="16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9" s="2" customFormat="1" ht="18" customHeight="1">
      <c r="A27" s="14"/>
      <c r="B27" s="252"/>
      <c r="C27" s="240"/>
      <c r="D27" s="229" t="s">
        <v>21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14"/>
    </row>
    <row r="28" spans="1:29" s="2" customFormat="1" ht="18" customHeight="1">
      <c r="A28" s="14"/>
      <c r="B28" s="252"/>
      <c r="C28" s="240"/>
      <c r="D28" s="241" t="s">
        <v>1</v>
      </c>
      <c r="E28" s="228" t="s">
        <v>14</v>
      </c>
      <c r="F28" s="222" t="s">
        <v>44</v>
      </c>
      <c r="G28" s="227" t="s">
        <v>18</v>
      </c>
      <c r="H28" s="259" t="s">
        <v>194</v>
      </c>
      <c r="I28" s="231" t="s">
        <v>15</v>
      </c>
      <c r="J28" s="232"/>
      <c r="K28" s="232"/>
      <c r="L28" s="232"/>
      <c r="M28" s="232"/>
      <c r="N28" s="232"/>
      <c r="O28" s="233"/>
      <c r="P28" s="231" t="s">
        <v>16</v>
      </c>
      <c r="Q28" s="232"/>
      <c r="R28" s="232"/>
      <c r="S28" s="232"/>
      <c r="T28" s="232"/>
      <c r="U28" s="232"/>
      <c r="V28" s="233"/>
      <c r="W28" s="14"/>
    </row>
    <row r="29" spans="1:29" s="2" customFormat="1" ht="18" customHeight="1">
      <c r="A29" s="14"/>
      <c r="B29" s="252"/>
      <c r="C29" s="240"/>
      <c r="D29" s="241"/>
      <c r="E29" s="228"/>
      <c r="F29" s="223"/>
      <c r="G29" s="227"/>
      <c r="H29" s="260"/>
      <c r="I29" s="99" t="s">
        <v>77</v>
      </c>
      <c r="J29" s="31" t="s">
        <v>17</v>
      </c>
      <c r="K29" s="22">
        <v>1</v>
      </c>
      <c r="L29" s="19">
        <v>2</v>
      </c>
      <c r="M29" s="20">
        <v>3</v>
      </c>
      <c r="N29" s="21">
        <v>4</v>
      </c>
      <c r="O29" s="26">
        <v>5</v>
      </c>
      <c r="P29" s="99" t="s">
        <v>77</v>
      </c>
      <c r="Q29" s="31" t="s">
        <v>17</v>
      </c>
      <c r="R29" s="22">
        <v>1</v>
      </c>
      <c r="S29" s="19">
        <v>2</v>
      </c>
      <c r="T29" s="20">
        <v>3</v>
      </c>
      <c r="U29" s="21">
        <v>4</v>
      </c>
      <c r="V29" s="26">
        <v>5</v>
      </c>
      <c r="W29" s="14"/>
    </row>
    <row r="30" spans="1:29" s="2" customFormat="1" ht="18" customHeight="1">
      <c r="A30" s="14"/>
      <c r="B30" s="252"/>
      <c r="C30" s="240"/>
      <c r="D30" s="156">
        <v>1</v>
      </c>
      <c r="E30" s="1" t="s">
        <v>187</v>
      </c>
      <c r="F30" s="33">
        <v>20</v>
      </c>
      <c r="G30" s="109">
        <f t="shared" ref="G30:G46" si="3">J30+Q30</f>
        <v>510.75</v>
      </c>
      <c r="H30" s="98"/>
      <c r="I30" s="127" t="s">
        <v>78</v>
      </c>
      <c r="J30" s="87">
        <f t="shared" ref="J30:J46" si="4">SUM(K30:O30)</f>
        <v>256.14</v>
      </c>
      <c r="K30" s="106">
        <v>51</v>
      </c>
      <c r="L30" s="105">
        <v>52</v>
      </c>
      <c r="M30" s="105">
        <v>52</v>
      </c>
      <c r="N30" s="105">
        <v>52.14</v>
      </c>
      <c r="O30" s="39">
        <v>49</v>
      </c>
      <c r="P30" s="127" t="s">
        <v>83</v>
      </c>
      <c r="Q30" s="88">
        <f t="shared" ref="Q30:Q46" si="5">SUM(R30:V30)</f>
        <v>254.61</v>
      </c>
      <c r="R30" s="106">
        <v>51</v>
      </c>
      <c r="S30" s="105">
        <v>52</v>
      </c>
      <c r="T30" s="106">
        <v>51</v>
      </c>
      <c r="U30" s="105">
        <v>51.61</v>
      </c>
      <c r="V30" s="39">
        <v>49</v>
      </c>
      <c r="W30" s="14"/>
    </row>
    <row r="31" spans="1:29" s="2" customFormat="1" ht="18" customHeight="1">
      <c r="A31" s="14"/>
      <c r="B31" s="252"/>
      <c r="C31" s="240"/>
      <c r="D31" s="156">
        <v>2</v>
      </c>
      <c r="E31" s="1" t="s">
        <v>135</v>
      </c>
      <c r="F31" s="33">
        <v>18</v>
      </c>
      <c r="G31" s="109">
        <f t="shared" si="3"/>
        <v>509.65000000000003</v>
      </c>
      <c r="H31" s="69">
        <f t="shared" ref="H31:H46" si="6">G30-G31</f>
        <v>1.0999999999999659</v>
      </c>
      <c r="I31" s="127" t="s">
        <v>79</v>
      </c>
      <c r="J31" s="89">
        <f t="shared" si="4"/>
        <v>252.8</v>
      </c>
      <c r="K31" s="106">
        <v>51</v>
      </c>
      <c r="L31" s="106">
        <v>51</v>
      </c>
      <c r="M31" s="105">
        <v>52</v>
      </c>
      <c r="N31" s="39">
        <v>49</v>
      </c>
      <c r="O31" s="107">
        <v>49.8</v>
      </c>
      <c r="P31" s="127" t="s">
        <v>78</v>
      </c>
      <c r="Q31" s="87">
        <f t="shared" si="5"/>
        <v>256.85000000000002</v>
      </c>
      <c r="R31" s="105">
        <v>52</v>
      </c>
      <c r="S31" s="105">
        <v>52</v>
      </c>
      <c r="T31" s="105">
        <v>52</v>
      </c>
      <c r="U31" s="106">
        <v>51</v>
      </c>
      <c r="V31" s="107">
        <v>49.85</v>
      </c>
      <c r="W31" s="14"/>
      <c r="Y31" s="39">
        <v>52</v>
      </c>
      <c r="Z31" s="39">
        <v>52</v>
      </c>
      <c r="AA31" s="39">
        <v>52</v>
      </c>
      <c r="AB31" s="39">
        <v>51</v>
      </c>
      <c r="AC31" s="39">
        <v>49.85</v>
      </c>
    </row>
    <row r="32" spans="1:29" s="2" customFormat="1" ht="18" customHeight="1">
      <c r="A32" s="14"/>
      <c r="B32" s="252"/>
      <c r="C32" s="240"/>
      <c r="D32" s="156">
        <v>3</v>
      </c>
      <c r="E32" s="1" t="s">
        <v>132</v>
      </c>
      <c r="F32" s="33">
        <v>16</v>
      </c>
      <c r="G32" s="109">
        <f t="shared" si="3"/>
        <v>507.08</v>
      </c>
      <c r="H32" s="69">
        <f t="shared" si="6"/>
        <v>2.57000000000005</v>
      </c>
      <c r="I32" s="127" t="s">
        <v>174</v>
      </c>
      <c r="J32" s="88">
        <f t="shared" si="4"/>
        <v>255.5</v>
      </c>
      <c r="K32" s="107">
        <v>50</v>
      </c>
      <c r="L32" s="105">
        <v>52</v>
      </c>
      <c r="M32" s="132">
        <v>52.5</v>
      </c>
      <c r="N32" s="106">
        <v>51</v>
      </c>
      <c r="O32" s="107">
        <v>50</v>
      </c>
      <c r="P32" s="127" t="s">
        <v>123</v>
      </c>
      <c r="Q32" s="90">
        <f t="shared" si="5"/>
        <v>251.57999999999998</v>
      </c>
      <c r="R32" s="106">
        <v>51</v>
      </c>
      <c r="S32" s="106">
        <v>51</v>
      </c>
      <c r="T32" s="105">
        <v>51.58</v>
      </c>
      <c r="U32" s="106">
        <v>51</v>
      </c>
      <c r="V32" s="39">
        <v>47</v>
      </c>
      <c r="W32" s="14"/>
    </row>
    <row r="33" spans="1:23" s="2" customFormat="1" ht="18" customHeight="1">
      <c r="A33" s="14"/>
      <c r="B33" s="252"/>
      <c r="C33" s="240"/>
      <c r="D33" s="156">
        <v>4</v>
      </c>
      <c r="E33" s="1" t="s">
        <v>72</v>
      </c>
      <c r="F33" s="33">
        <v>15</v>
      </c>
      <c r="G33" s="109">
        <f t="shared" si="3"/>
        <v>504.36</v>
      </c>
      <c r="H33" s="69">
        <f t="shared" si="6"/>
        <v>2.7199999999999704</v>
      </c>
      <c r="I33" s="127" t="s">
        <v>90</v>
      </c>
      <c r="J33" s="90">
        <f t="shared" si="4"/>
        <v>251.84</v>
      </c>
      <c r="K33" s="106">
        <v>50.84</v>
      </c>
      <c r="L33" s="105">
        <v>52</v>
      </c>
      <c r="M33" s="107">
        <v>50</v>
      </c>
      <c r="N33" s="107">
        <v>50</v>
      </c>
      <c r="O33" s="39">
        <v>49</v>
      </c>
      <c r="P33" s="127" t="s">
        <v>203</v>
      </c>
      <c r="Q33" s="90">
        <f t="shared" si="5"/>
        <v>252.52</v>
      </c>
      <c r="R33" s="106">
        <v>50.52</v>
      </c>
      <c r="S33" s="105">
        <v>52</v>
      </c>
      <c r="T33" s="106">
        <v>51</v>
      </c>
      <c r="U33" s="107">
        <v>50</v>
      </c>
      <c r="V33" s="39">
        <v>49</v>
      </c>
      <c r="W33" s="14"/>
    </row>
    <row r="34" spans="1:23" s="2" customFormat="1" ht="18" customHeight="1">
      <c r="A34" s="14"/>
      <c r="B34" s="252"/>
      <c r="C34" s="240"/>
      <c r="D34" s="156">
        <v>5</v>
      </c>
      <c r="E34" s="1" t="s">
        <v>133</v>
      </c>
      <c r="F34" s="33">
        <v>14</v>
      </c>
      <c r="G34" s="109">
        <f t="shared" si="3"/>
        <v>501.85</v>
      </c>
      <c r="H34" s="69">
        <f t="shared" si="6"/>
        <v>2.5099999999999909</v>
      </c>
      <c r="I34" s="127" t="s">
        <v>87</v>
      </c>
      <c r="J34" s="25">
        <f t="shared" si="4"/>
        <v>248.73</v>
      </c>
      <c r="K34" s="107">
        <v>50</v>
      </c>
      <c r="L34" s="106">
        <v>50.73</v>
      </c>
      <c r="M34" s="39">
        <v>49</v>
      </c>
      <c r="N34" s="107">
        <v>50</v>
      </c>
      <c r="O34" s="39">
        <v>49</v>
      </c>
      <c r="P34" s="127" t="s">
        <v>88</v>
      </c>
      <c r="Q34" s="89">
        <f t="shared" si="5"/>
        <v>253.12</v>
      </c>
      <c r="R34" s="106">
        <v>51</v>
      </c>
      <c r="S34" s="105">
        <v>52.12</v>
      </c>
      <c r="T34" s="107">
        <v>50</v>
      </c>
      <c r="U34" s="107">
        <v>50</v>
      </c>
      <c r="V34" s="107">
        <v>50</v>
      </c>
      <c r="W34" s="14"/>
    </row>
    <row r="35" spans="1:23" s="2" customFormat="1" ht="18" customHeight="1">
      <c r="A35" s="14"/>
      <c r="B35" s="252"/>
      <c r="C35" s="240"/>
      <c r="D35" s="156">
        <v>6</v>
      </c>
      <c r="E35" s="1" t="s">
        <v>98</v>
      </c>
      <c r="F35" s="33">
        <v>13</v>
      </c>
      <c r="G35" s="109">
        <f t="shared" si="3"/>
        <v>500.19</v>
      </c>
      <c r="H35" s="69">
        <f t="shared" si="6"/>
        <v>1.660000000000025</v>
      </c>
      <c r="I35" s="127" t="s">
        <v>83</v>
      </c>
      <c r="J35" s="90">
        <f t="shared" si="4"/>
        <v>252.36</v>
      </c>
      <c r="K35" s="106">
        <v>51.36</v>
      </c>
      <c r="L35" s="106">
        <v>51</v>
      </c>
      <c r="M35" s="105">
        <v>52</v>
      </c>
      <c r="N35" s="107">
        <v>50</v>
      </c>
      <c r="O35" s="39">
        <v>48</v>
      </c>
      <c r="P35" s="127" t="s">
        <v>87</v>
      </c>
      <c r="Q35" s="25">
        <f t="shared" si="5"/>
        <v>247.82999999999998</v>
      </c>
      <c r="R35" s="39">
        <v>48.83</v>
      </c>
      <c r="S35" s="105">
        <v>52</v>
      </c>
      <c r="T35" s="106">
        <v>51</v>
      </c>
      <c r="U35" s="39">
        <v>49</v>
      </c>
      <c r="V35" s="39">
        <v>47</v>
      </c>
      <c r="W35" s="14"/>
    </row>
    <row r="36" spans="1:23" s="2" customFormat="1" ht="18" customHeight="1">
      <c r="A36" s="14"/>
      <c r="B36" s="252"/>
      <c r="C36" s="240"/>
      <c r="D36" s="156">
        <v>7</v>
      </c>
      <c r="E36" s="1" t="s">
        <v>67</v>
      </c>
      <c r="F36" s="33">
        <v>12</v>
      </c>
      <c r="G36" s="69">
        <f t="shared" si="3"/>
        <v>496.88</v>
      </c>
      <c r="H36" s="69">
        <f t="shared" si="6"/>
        <v>3.3100000000000023</v>
      </c>
      <c r="I36" s="127" t="s">
        <v>88</v>
      </c>
      <c r="J36" s="25">
        <f t="shared" si="4"/>
        <v>246.17000000000002</v>
      </c>
      <c r="K36" s="107">
        <v>50</v>
      </c>
      <c r="L36" s="39">
        <v>45</v>
      </c>
      <c r="M36" s="105">
        <v>52</v>
      </c>
      <c r="N36" s="107">
        <v>50</v>
      </c>
      <c r="O36" s="39">
        <v>49.17</v>
      </c>
      <c r="P36" s="127" t="s">
        <v>82</v>
      </c>
      <c r="Q36" s="90">
        <f t="shared" si="5"/>
        <v>250.71</v>
      </c>
      <c r="R36" s="107">
        <v>50</v>
      </c>
      <c r="S36" s="106">
        <v>51</v>
      </c>
      <c r="T36" s="106">
        <v>51</v>
      </c>
      <c r="U36" s="107">
        <v>50</v>
      </c>
      <c r="V36" s="39">
        <v>48.71</v>
      </c>
      <c r="W36" s="14"/>
    </row>
    <row r="37" spans="1:23" s="2" customFormat="1" ht="18" customHeight="1">
      <c r="A37" s="14"/>
      <c r="B37" s="252"/>
      <c r="C37" s="240"/>
      <c r="D37" s="156">
        <v>8</v>
      </c>
      <c r="E37" s="1" t="s">
        <v>219</v>
      </c>
      <c r="F37" s="33">
        <v>11</v>
      </c>
      <c r="G37" s="69">
        <f t="shared" si="3"/>
        <v>495.82000000000005</v>
      </c>
      <c r="H37" s="69">
        <f t="shared" si="6"/>
        <v>1.0599999999999454</v>
      </c>
      <c r="I37" s="127" t="s">
        <v>203</v>
      </c>
      <c r="J37" s="90">
        <f t="shared" si="4"/>
        <v>250.65</v>
      </c>
      <c r="K37" s="107">
        <v>50</v>
      </c>
      <c r="L37" s="105">
        <v>51.65</v>
      </c>
      <c r="M37" s="106">
        <v>51</v>
      </c>
      <c r="N37" s="107">
        <v>50</v>
      </c>
      <c r="O37" s="39">
        <v>48</v>
      </c>
      <c r="P37" s="127" t="s">
        <v>85</v>
      </c>
      <c r="Q37" s="25">
        <f t="shared" si="5"/>
        <v>245.17000000000002</v>
      </c>
      <c r="R37" s="39">
        <v>49</v>
      </c>
      <c r="S37" s="107">
        <v>50.17</v>
      </c>
      <c r="T37" s="107">
        <v>50</v>
      </c>
      <c r="U37" s="39">
        <v>49</v>
      </c>
      <c r="V37" s="39">
        <v>47</v>
      </c>
      <c r="W37" s="14"/>
    </row>
    <row r="38" spans="1:23" s="2" customFormat="1" ht="18" customHeight="1">
      <c r="A38" s="14"/>
      <c r="B38" s="252"/>
      <c r="C38" s="240"/>
      <c r="D38" s="156">
        <v>9</v>
      </c>
      <c r="E38" s="1" t="s">
        <v>166</v>
      </c>
      <c r="F38" s="33">
        <v>10</v>
      </c>
      <c r="G38" s="69">
        <f t="shared" si="3"/>
        <v>495.22</v>
      </c>
      <c r="H38" s="109">
        <f t="shared" si="6"/>
        <v>0.60000000000002274</v>
      </c>
      <c r="I38" s="127" t="s">
        <v>84</v>
      </c>
      <c r="J38" s="25">
        <f t="shared" si="4"/>
        <v>245.71</v>
      </c>
      <c r="K38" s="39">
        <v>49</v>
      </c>
      <c r="L38" s="107">
        <v>50</v>
      </c>
      <c r="M38" s="107">
        <v>50</v>
      </c>
      <c r="N38" s="39">
        <v>49</v>
      </c>
      <c r="O38" s="39">
        <v>47.71</v>
      </c>
      <c r="P38" s="127" t="s">
        <v>174</v>
      </c>
      <c r="Q38" s="25">
        <f t="shared" si="5"/>
        <v>249.51</v>
      </c>
      <c r="R38" s="106">
        <v>51</v>
      </c>
      <c r="S38" s="107">
        <v>50</v>
      </c>
      <c r="T38" s="106">
        <v>51</v>
      </c>
      <c r="U38" s="107">
        <v>50</v>
      </c>
      <c r="V38" s="39">
        <v>47.51</v>
      </c>
      <c r="W38" s="14"/>
    </row>
    <row r="39" spans="1:23" s="2" customFormat="1" ht="18" customHeight="1">
      <c r="A39" s="14"/>
      <c r="B39" s="252"/>
      <c r="C39" s="240"/>
      <c r="D39" s="156">
        <v>10</v>
      </c>
      <c r="E39" s="1" t="s">
        <v>199</v>
      </c>
      <c r="F39" s="33">
        <v>9</v>
      </c>
      <c r="G39" s="69">
        <f t="shared" si="3"/>
        <v>491.82</v>
      </c>
      <c r="H39" s="69">
        <f t="shared" si="6"/>
        <v>3.4000000000000341</v>
      </c>
      <c r="I39" s="127" t="s">
        <v>89</v>
      </c>
      <c r="J39" s="25">
        <f t="shared" si="4"/>
        <v>244.01</v>
      </c>
      <c r="K39" s="39">
        <v>49</v>
      </c>
      <c r="L39" s="39">
        <v>49</v>
      </c>
      <c r="M39" s="107">
        <v>50</v>
      </c>
      <c r="N39" s="39">
        <v>47</v>
      </c>
      <c r="O39" s="39">
        <v>49.01</v>
      </c>
      <c r="P39" s="127" t="s">
        <v>91</v>
      </c>
      <c r="Q39" s="25">
        <f t="shared" si="5"/>
        <v>247.81</v>
      </c>
      <c r="R39" s="107">
        <v>50</v>
      </c>
      <c r="S39" s="106">
        <v>51</v>
      </c>
      <c r="T39" s="39">
        <v>49</v>
      </c>
      <c r="U39" s="39">
        <v>49</v>
      </c>
      <c r="V39" s="39">
        <v>48.81</v>
      </c>
      <c r="W39" s="14"/>
    </row>
    <row r="40" spans="1:23" s="2" customFormat="1" ht="18" customHeight="1">
      <c r="A40" s="14"/>
      <c r="B40" s="252"/>
      <c r="C40" s="240"/>
      <c r="D40" s="156">
        <v>11</v>
      </c>
      <c r="E40" s="1" t="s">
        <v>50</v>
      </c>
      <c r="F40" s="33">
        <v>8</v>
      </c>
      <c r="G40" s="69">
        <f t="shared" si="3"/>
        <v>490.72</v>
      </c>
      <c r="H40" s="69">
        <f t="shared" si="6"/>
        <v>1.0999999999999659</v>
      </c>
      <c r="I40" s="127" t="s">
        <v>82</v>
      </c>
      <c r="J40" s="25">
        <f t="shared" si="4"/>
        <v>249.2</v>
      </c>
      <c r="K40" s="39">
        <v>49</v>
      </c>
      <c r="L40" s="107">
        <v>50</v>
      </c>
      <c r="M40" s="106">
        <v>51</v>
      </c>
      <c r="N40" s="107">
        <v>50</v>
      </c>
      <c r="O40" s="39">
        <v>49.2</v>
      </c>
      <c r="P40" s="127" t="s">
        <v>117</v>
      </c>
      <c r="Q40" s="25">
        <f t="shared" si="5"/>
        <v>241.52</v>
      </c>
      <c r="R40" s="39">
        <v>48</v>
      </c>
      <c r="S40" s="107">
        <v>50</v>
      </c>
      <c r="T40" s="39">
        <v>49</v>
      </c>
      <c r="U40" s="39">
        <v>48</v>
      </c>
      <c r="V40" s="39">
        <v>46.52</v>
      </c>
      <c r="W40" s="14"/>
    </row>
    <row r="41" spans="1:23" s="2" customFormat="1" ht="18" customHeight="1">
      <c r="A41" s="14"/>
      <c r="B41" s="252"/>
      <c r="C41" s="240"/>
      <c r="D41" s="156">
        <v>12</v>
      </c>
      <c r="E41" s="1" t="s">
        <v>217</v>
      </c>
      <c r="F41" s="33">
        <v>7</v>
      </c>
      <c r="G41" s="69">
        <f t="shared" si="3"/>
        <v>489.65999999999997</v>
      </c>
      <c r="H41" s="69">
        <f t="shared" si="6"/>
        <v>1.0600000000000591</v>
      </c>
      <c r="I41" s="127" t="s">
        <v>120</v>
      </c>
      <c r="J41" s="25">
        <f t="shared" si="4"/>
        <v>248.15</v>
      </c>
      <c r="K41" s="39">
        <v>49</v>
      </c>
      <c r="L41" s="106">
        <v>51</v>
      </c>
      <c r="M41" s="107">
        <v>50.15</v>
      </c>
      <c r="N41" s="107">
        <v>50</v>
      </c>
      <c r="O41" s="39">
        <v>48</v>
      </c>
      <c r="P41" s="127" t="s">
        <v>226</v>
      </c>
      <c r="Q41" s="25">
        <f t="shared" si="5"/>
        <v>241.51</v>
      </c>
      <c r="R41" s="39">
        <v>49</v>
      </c>
      <c r="S41" s="39">
        <v>49</v>
      </c>
      <c r="T41" s="106">
        <v>50.51</v>
      </c>
      <c r="U41" s="39">
        <v>48</v>
      </c>
      <c r="V41" s="39">
        <v>45</v>
      </c>
      <c r="W41" s="14"/>
    </row>
    <row r="42" spans="1:23" s="2" customFormat="1" ht="18" customHeight="1">
      <c r="A42" s="14"/>
      <c r="B42" s="252"/>
      <c r="C42" s="240"/>
      <c r="D42" s="170">
        <v>13</v>
      </c>
      <c r="E42" s="1" t="s">
        <v>136</v>
      </c>
      <c r="F42" s="33">
        <v>6</v>
      </c>
      <c r="G42" s="69">
        <f t="shared" si="3"/>
        <v>488.79999999999995</v>
      </c>
      <c r="H42" s="109">
        <f t="shared" si="6"/>
        <v>0.86000000000001364</v>
      </c>
      <c r="I42" s="127" t="s">
        <v>226</v>
      </c>
      <c r="J42" s="25">
        <f t="shared" si="4"/>
        <v>244.23</v>
      </c>
      <c r="K42" s="107">
        <v>50</v>
      </c>
      <c r="L42" s="39">
        <v>49</v>
      </c>
      <c r="M42" s="107">
        <v>50</v>
      </c>
      <c r="N42" s="39">
        <v>48.23</v>
      </c>
      <c r="O42" s="39">
        <v>47</v>
      </c>
      <c r="P42" s="127" t="s">
        <v>84</v>
      </c>
      <c r="Q42" s="25">
        <f t="shared" si="5"/>
        <v>244.57</v>
      </c>
      <c r="R42" s="107">
        <v>50</v>
      </c>
      <c r="S42" s="39">
        <v>49</v>
      </c>
      <c r="T42" s="107">
        <v>50</v>
      </c>
      <c r="U42" s="39">
        <v>48.57</v>
      </c>
      <c r="V42" s="39">
        <v>47</v>
      </c>
      <c r="W42" s="14"/>
    </row>
    <row r="43" spans="1:23" s="2" customFormat="1" ht="18" customHeight="1">
      <c r="A43" s="14"/>
      <c r="B43" s="252"/>
      <c r="C43" s="240"/>
      <c r="D43" s="170">
        <v>14</v>
      </c>
      <c r="E43" s="1" t="s">
        <v>128</v>
      </c>
      <c r="F43" s="33">
        <v>5</v>
      </c>
      <c r="G43" s="69">
        <f t="shared" si="3"/>
        <v>484.87</v>
      </c>
      <c r="H43" s="69">
        <f t="shared" si="6"/>
        <v>3.92999999999995</v>
      </c>
      <c r="I43" s="127" t="s">
        <v>85</v>
      </c>
      <c r="J43" s="25">
        <f t="shared" si="4"/>
        <v>241.68</v>
      </c>
      <c r="K43" s="39">
        <v>49</v>
      </c>
      <c r="L43" s="39">
        <v>49</v>
      </c>
      <c r="M43" s="39">
        <v>49</v>
      </c>
      <c r="N43" s="39">
        <v>48.68</v>
      </c>
      <c r="O43" s="39">
        <v>46</v>
      </c>
      <c r="P43" s="127" t="s">
        <v>90</v>
      </c>
      <c r="Q43" s="25">
        <f t="shared" si="5"/>
        <v>243.19</v>
      </c>
      <c r="R43" s="39">
        <v>49</v>
      </c>
      <c r="S43" s="107">
        <v>50</v>
      </c>
      <c r="T43" s="39">
        <v>49</v>
      </c>
      <c r="U43" s="39">
        <v>48.19</v>
      </c>
      <c r="V43" s="39">
        <v>47</v>
      </c>
      <c r="W43" s="14"/>
    </row>
    <row r="44" spans="1:23" s="2" customFormat="1" ht="18" customHeight="1">
      <c r="A44" s="14"/>
      <c r="B44" s="252"/>
      <c r="C44" s="240"/>
      <c r="D44" s="170">
        <v>15</v>
      </c>
      <c r="E44" s="1" t="s">
        <v>200</v>
      </c>
      <c r="F44" s="33">
        <v>4</v>
      </c>
      <c r="G44" s="69">
        <f t="shared" si="3"/>
        <v>483.96999999999997</v>
      </c>
      <c r="H44" s="109">
        <f t="shared" si="6"/>
        <v>0.90000000000003411</v>
      </c>
      <c r="I44" s="127" t="s">
        <v>91</v>
      </c>
      <c r="J44" s="25">
        <f t="shared" si="4"/>
        <v>246.82999999999998</v>
      </c>
      <c r="K44" s="107">
        <v>49.83</v>
      </c>
      <c r="L44" s="106">
        <v>51</v>
      </c>
      <c r="M44" s="106">
        <v>51</v>
      </c>
      <c r="N44" s="39">
        <v>48</v>
      </c>
      <c r="O44" s="39">
        <v>47</v>
      </c>
      <c r="P44" s="127" t="s">
        <v>86</v>
      </c>
      <c r="Q44" s="25">
        <f t="shared" si="5"/>
        <v>237.14</v>
      </c>
      <c r="R44" s="39">
        <v>48.14</v>
      </c>
      <c r="S44" s="39">
        <v>47</v>
      </c>
      <c r="T44" s="39">
        <v>48</v>
      </c>
      <c r="U44" s="39">
        <v>48</v>
      </c>
      <c r="V44" s="39">
        <v>46</v>
      </c>
      <c r="W44" s="14"/>
    </row>
    <row r="45" spans="1:23" s="2" customFormat="1" ht="18" customHeight="1">
      <c r="A45" s="14"/>
      <c r="B45" s="252"/>
      <c r="C45" s="240"/>
      <c r="D45" s="170">
        <v>16</v>
      </c>
      <c r="E45" s="1" t="s">
        <v>201</v>
      </c>
      <c r="F45" s="33">
        <v>3</v>
      </c>
      <c r="G45" s="69">
        <f t="shared" si="3"/>
        <v>463.24</v>
      </c>
      <c r="H45" s="69">
        <f t="shared" si="6"/>
        <v>20.729999999999961</v>
      </c>
      <c r="I45" s="127" t="s">
        <v>86</v>
      </c>
      <c r="J45" s="25">
        <f t="shared" si="4"/>
        <v>230.42000000000002</v>
      </c>
      <c r="K45" s="39">
        <v>45</v>
      </c>
      <c r="L45" s="39">
        <v>46.42</v>
      </c>
      <c r="M45" s="39">
        <v>48</v>
      </c>
      <c r="N45" s="39">
        <v>46</v>
      </c>
      <c r="O45" s="39">
        <v>45</v>
      </c>
      <c r="P45" s="127" t="s">
        <v>89</v>
      </c>
      <c r="Q45" s="25">
        <f t="shared" si="5"/>
        <v>232.82</v>
      </c>
      <c r="R45" s="39">
        <v>46</v>
      </c>
      <c r="S45" s="39">
        <v>47.82</v>
      </c>
      <c r="T45" s="39">
        <v>47</v>
      </c>
      <c r="U45" s="39">
        <v>46</v>
      </c>
      <c r="V45" s="39">
        <v>46</v>
      </c>
      <c r="W45" s="14"/>
    </row>
    <row r="46" spans="1:23" s="2" customFormat="1" ht="18" customHeight="1">
      <c r="A46" s="14"/>
      <c r="B46" s="252"/>
      <c r="C46" s="240"/>
      <c r="D46" s="170">
        <v>17</v>
      </c>
      <c r="E46" s="1" t="s">
        <v>131</v>
      </c>
      <c r="F46" s="33">
        <v>2</v>
      </c>
      <c r="G46" s="69">
        <f t="shared" si="3"/>
        <v>438.71</v>
      </c>
      <c r="H46" s="69">
        <f t="shared" si="6"/>
        <v>24.53000000000003</v>
      </c>
      <c r="I46" s="127" t="s">
        <v>117</v>
      </c>
      <c r="J46" s="25">
        <f t="shared" si="4"/>
        <v>240.2</v>
      </c>
      <c r="K46" s="39">
        <v>49</v>
      </c>
      <c r="L46" s="39">
        <v>48</v>
      </c>
      <c r="M46" s="107">
        <v>50.2</v>
      </c>
      <c r="N46" s="39">
        <v>47</v>
      </c>
      <c r="O46" s="39">
        <v>46</v>
      </c>
      <c r="P46" s="127" t="s">
        <v>120</v>
      </c>
      <c r="Q46" s="25">
        <f t="shared" si="5"/>
        <v>198.51</v>
      </c>
      <c r="R46" s="39">
        <v>28</v>
      </c>
      <c r="S46" s="39">
        <v>52</v>
      </c>
      <c r="T46" s="39">
        <v>22.51</v>
      </c>
      <c r="U46" s="39">
        <v>48</v>
      </c>
      <c r="V46" s="39">
        <v>48</v>
      </c>
      <c r="W46" s="14"/>
    </row>
    <row r="47" spans="1:23" s="2" customFormat="1" ht="18" customHeight="1">
      <c r="A47" s="14"/>
      <c r="B47" s="252"/>
      <c r="C47" s="14"/>
      <c r="D47" s="14"/>
      <c r="E47" s="104"/>
      <c r="F47" s="163"/>
      <c r="G47" s="163"/>
      <c r="H47" s="16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2" customFormat="1" ht="18" customHeight="1">
      <c r="A48" s="14"/>
      <c r="B48" s="252"/>
      <c r="C48" s="40"/>
      <c r="D48" s="30"/>
      <c r="E48" s="40"/>
      <c r="F48" s="161"/>
      <c r="G48" s="162"/>
      <c r="H48" s="162"/>
      <c r="I48" s="30"/>
      <c r="J48" s="40"/>
      <c r="K48" s="30"/>
      <c r="L48" s="40"/>
      <c r="M48" s="30"/>
      <c r="N48" s="40"/>
      <c r="O48" s="30"/>
      <c r="P48" s="40"/>
      <c r="Q48" s="30"/>
      <c r="R48" s="40"/>
      <c r="S48" s="30"/>
      <c r="T48" s="40"/>
      <c r="U48" s="30"/>
      <c r="V48" s="40"/>
      <c r="W48" s="14"/>
    </row>
    <row r="49" spans="1:23" s="2" customFormat="1" ht="18" customHeight="1">
      <c r="A49" s="14"/>
      <c r="B49" s="252"/>
      <c r="C49" s="16"/>
      <c r="D49" s="16"/>
      <c r="E49" s="16"/>
      <c r="F49" s="164"/>
      <c r="G49" s="164"/>
      <c r="H49" s="164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4"/>
    </row>
    <row r="50" spans="1:23" s="2" customFormat="1" ht="18" customHeight="1">
      <c r="A50" s="14"/>
      <c r="B50" s="252"/>
      <c r="C50" s="240" t="s">
        <v>53</v>
      </c>
      <c r="D50" s="229" t="s">
        <v>228</v>
      </c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30"/>
      <c r="R50" s="16"/>
      <c r="S50" s="16"/>
      <c r="T50" s="16"/>
      <c r="U50" s="266" t="s">
        <v>212</v>
      </c>
      <c r="V50" s="266"/>
      <c r="W50" s="16"/>
    </row>
    <row r="51" spans="1:23" s="2" customFormat="1" ht="18" customHeight="1">
      <c r="A51" s="14"/>
      <c r="B51" s="252"/>
      <c r="C51" s="240"/>
      <c r="D51" s="186" t="s">
        <v>229</v>
      </c>
      <c r="E51" s="228" t="s">
        <v>14</v>
      </c>
      <c r="F51" s="267" t="s">
        <v>64</v>
      </c>
      <c r="G51" s="267"/>
      <c r="H51" s="228" t="s">
        <v>5</v>
      </c>
      <c r="I51" s="228"/>
      <c r="J51" s="187" t="s">
        <v>0</v>
      </c>
      <c r="K51" s="187"/>
      <c r="L51" s="224" t="s">
        <v>11</v>
      </c>
      <c r="M51" s="224"/>
      <c r="N51" s="226" t="s">
        <v>3</v>
      </c>
      <c r="O51" s="253" t="s">
        <v>94</v>
      </c>
      <c r="P51" s="253"/>
      <c r="Q51" s="239" t="s">
        <v>75</v>
      </c>
      <c r="R51" s="16"/>
      <c r="S51" s="16"/>
      <c r="T51" s="16"/>
      <c r="U51" s="266"/>
      <c r="V51" s="266"/>
      <c r="W51" s="16"/>
    </row>
    <row r="52" spans="1:23" s="2" customFormat="1" ht="18" customHeight="1">
      <c r="A52" s="14"/>
      <c r="B52" s="252"/>
      <c r="C52" s="240"/>
      <c r="D52" s="217"/>
      <c r="E52" s="228"/>
      <c r="F52" s="267"/>
      <c r="G52" s="267"/>
      <c r="H52" s="228"/>
      <c r="I52" s="228"/>
      <c r="J52" s="187"/>
      <c r="K52" s="187"/>
      <c r="L52" s="224"/>
      <c r="M52" s="224"/>
      <c r="N52" s="226"/>
      <c r="O52" s="157" t="s">
        <v>92</v>
      </c>
      <c r="P52" s="157" t="s">
        <v>93</v>
      </c>
      <c r="Q52" s="239"/>
      <c r="R52" s="16"/>
      <c r="S52" s="16"/>
      <c r="T52" s="16"/>
      <c r="U52" s="266"/>
      <c r="V52" s="266"/>
      <c r="W52" s="16"/>
    </row>
    <row r="53" spans="1:23" s="2" customFormat="1" ht="18" customHeight="1">
      <c r="A53" s="14"/>
      <c r="B53" s="252"/>
      <c r="C53" s="240"/>
      <c r="D53" s="170">
        <v>1</v>
      </c>
      <c r="E53" s="1" t="s">
        <v>133</v>
      </c>
      <c r="F53" s="220" t="s">
        <v>63</v>
      </c>
      <c r="G53" s="221"/>
      <c r="H53" s="220" t="s">
        <v>96</v>
      </c>
      <c r="I53" s="221"/>
      <c r="J53" s="220" t="s">
        <v>62</v>
      </c>
      <c r="K53" s="221"/>
      <c r="L53" s="220" t="s">
        <v>100</v>
      </c>
      <c r="M53" s="221"/>
      <c r="N53" s="82">
        <v>6.5869999999999997</v>
      </c>
      <c r="O53" s="98"/>
      <c r="P53" s="98"/>
      <c r="Q53" s="66">
        <v>5</v>
      </c>
      <c r="R53" s="16"/>
      <c r="S53" s="62">
        <v>1</v>
      </c>
      <c r="T53" s="16"/>
      <c r="U53" s="266"/>
      <c r="V53" s="266"/>
      <c r="W53" s="16"/>
    </row>
    <row r="54" spans="1:23" s="2" customFormat="1" ht="18" customHeight="1">
      <c r="A54" s="14"/>
      <c r="B54" s="252"/>
      <c r="C54" s="240"/>
      <c r="D54" s="170">
        <v>2</v>
      </c>
      <c r="E54" s="1" t="s">
        <v>166</v>
      </c>
      <c r="F54" s="220" t="s">
        <v>167</v>
      </c>
      <c r="G54" s="221"/>
      <c r="H54" s="220" t="s">
        <v>34</v>
      </c>
      <c r="I54" s="221"/>
      <c r="J54" s="220" t="s">
        <v>103</v>
      </c>
      <c r="K54" s="221"/>
      <c r="L54" s="220" t="s">
        <v>205</v>
      </c>
      <c r="M54" s="221"/>
      <c r="N54" s="82">
        <v>6.6079999999999997</v>
      </c>
      <c r="O54" s="119">
        <f>N54-$N$53</f>
        <v>2.0999999999999908E-2</v>
      </c>
      <c r="P54" s="129"/>
      <c r="Q54" s="64">
        <v>3</v>
      </c>
      <c r="R54" s="16"/>
      <c r="S54" s="63">
        <v>2</v>
      </c>
      <c r="T54" s="16"/>
      <c r="U54" s="266"/>
      <c r="V54" s="266"/>
      <c r="W54" s="16"/>
    </row>
    <row r="55" spans="1:23" s="2" customFormat="1" ht="18" customHeight="1">
      <c r="A55" s="14"/>
      <c r="B55" s="252"/>
      <c r="C55" s="240"/>
      <c r="D55" s="170">
        <v>3</v>
      </c>
      <c r="E55" s="1" t="s">
        <v>135</v>
      </c>
      <c r="F55" s="220" t="s">
        <v>69</v>
      </c>
      <c r="G55" s="221"/>
      <c r="H55" s="220" t="s">
        <v>36</v>
      </c>
      <c r="I55" s="221"/>
      <c r="J55" s="220" t="s">
        <v>62</v>
      </c>
      <c r="K55" s="221"/>
      <c r="L55" s="220" t="s">
        <v>99</v>
      </c>
      <c r="M55" s="221"/>
      <c r="N55" s="82">
        <v>6.6280000000000001</v>
      </c>
      <c r="O55" s="119">
        <f t="shared" ref="O55:O63" si="7">N55-$N$53</f>
        <v>4.1000000000000369E-2</v>
      </c>
      <c r="P55" s="119">
        <f>N55-N54</f>
        <v>2.0000000000000462E-2</v>
      </c>
      <c r="Q55" s="62">
        <v>1</v>
      </c>
      <c r="R55" s="16"/>
      <c r="S55" s="64">
        <v>3</v>
      </c>
      <c r="T55" s="16"/>
      <c r="U55" s="266"/>
      <c r="V55" s="266"/>
      <c r="W55" s="16"/>
    </row>
    <row r="56" spans="1:23" s="2" customFormat="1" ht="18" customHeight="1">
      <c r="A56" s="14"/>
      <c r="B56" s="252"/>
      <c r="C56" s="240"/>
      <c r="D56" s="170">
        <v>4</v>
      </c>
      <c r="E56" s="1" t="s">
        <v>217</v>
      </c>
      <c r="F56" s="220" t="s">
        <v>216</v>
      </c>
      <c r="G56" s="221"/>
      <c r="H56" s="220" t="s">
        <v>118</v>
      </c>
      <c r="I56" s="221"/>
      <c r="J56" s="220" t="s">
        <v>198</v>
      </c>
      <c r="K56" s="221"/>
      <c r="L56" s="220" t="s">
        <v>205</v>
      </c>
      <c r="M56" s="221"/>
      <c r="N56" s="82">
        <v>6.7370000000000001</v>
      </c>
      <c r="O56" s="120">
        <f t="shared" si="7"/>
        <v>0.15000000000000036</v>
      </c>
      <c r="P56" s="120">
        <f t="shared" ref="P56:P63" si="8">N56-N55</f>
        <v>0.10899999999999999</v>
      </c>
      <c r="Q56" s="63">
        <v>2</v>
      </c>
      <c r="R56" s="16"/>
      <c r="S56" s="65">
        <v>4</v>
      </c>
      <c r="T56" s="16"/>
      <c r="U56" s="266"/>
      <c r="V56" s="266"/>
      <c r="W56" s="16"/>
    </row>
    <row r="57" spans="1:23" s="2" customFormat="1" ht="18" customHeight="1">
      <c r="A57" s="14"/>
      <c r="B57" s="252"/>
      <c r="C57" s="240"/>
      <c r="D57" s="170">
        <v>5</v>
      </c>
      <c r="E57" s="1" t="s">
        <v>132</v>
      </c>
      <c r="F57" s="220" t="s">
        <v>121</v>
      </c>
      <c r="G57" s="221"/>
      <c r="H57" s="220" t="s">
        <v>167</v>
      </c>
      <c r="I57" s="221"/>
      <c r="J57" s="220" t="s">
        <v>103</v>
      </c>
      <c r="K57" s="221"/>
      <c r="L57" s="220" t="s">
        <v>101</v>
      </c>
      <c r="M57" s="221"/>
      <c r="N57" s="82">
        <v>6.7430000000000003</v>
      </c>
      <c r="O57" s="120">
        <f t="shared" si="7"/>
        <v>0.15600000000000058</v>
      </c>
      <c r="P57" s="117">
        <f t="shared" si="8"/>
        <v>6.0000000000002274E-3</v>
      </c>
      <c r="Q57" s="65">
        <v>4</v>
      </c>
      <c r="R57" s="14"/>
      <c r="S57" s="66">
        <v>5</v>
      </c>
      <c r="T57" s="14"/>
      <c r="U57" s="266"/>
      <c r="V57" s="266"/>
      <c r="W57" s="14"/>
    </row>
    <row r="58" spans="1:23" s="2" customFormat="1" ht="18" customHeight="1">
      <c r="A58" s="14"/>
      <c r="B58" s="252"/>
      <c r="C58" s="240"/>
      <c r="D58" s="170">
        <v>6</v>
      </c>
      <c r="E58" s="1" t="s">
        <v>72</v>
      </c>
      <c r="F58" s="220" t="s">
        <v>195</v>
      </c>
      <c r="G58" s="221"/>
      <c r="H58" s="220" t="s">
        <v>74</v>
      </c>
      <c r="I58" s="221"/>
      <c r="J58" s="220" t="s">
        <v>62</v>
      </c>
      <c r="K58" s="221"/>
      <c r="L58" s="220" t="s">
        <v>101</v>
      </c>
      <c r="M58" s="221"/>
      <c r="N58" s="108">
        <v>6.7519999999999998</v>
      </c>
      <c r="O58" s="121">
        <f t="shared" si="7"/>
        <v>0.16500000000000004</v>
      </c>
      <c r="P58" s="123">
        <f t="shared" si="8"/>
        <v>8.9999999999994529E-3</v>
      </c>
      <c r="Q58" s="67">
        <v>6</v>
      </c>
      <c r="R58" s="14"/>
      <c r="S58" s="67">
        <v>6</v>
      </c>
      <c r="T58" s="14"/>
      <c r="U58" s="266"/>
      <c r="V58" s="266"/>
      <c r="W58" s="14"/>
    </row>
    <row r="59" spans="1:23" s="2" customFormat="1" ht="18" customHeight="1">
      <c r="A59" s="14"/>
      <c r="B59" s="252"/>
      <c r="C59" s="240"/>
      <c r="D59" s="170">
        <v>7</v>
      </c>
      <c r="E59" s="1" t="s">
        <v>186</v>
      </c>
      <c r="F59" s="220" t="s">
        <v>96</v>
      </c>
      <c r="G59" s="221"/>
      <c r="H59" s="220" t="s">
        <v>37</v>
      </c>
      <c r="I59" s="221"/>
      <c r="J59" s="220" t="s">
        <v>62</v>
      </c>
      <c r="K59" s="221"/>
      <c r="L59" s="220" t="s">
        <v>101</v>
      </c>
      <c r="M59" s="221"/>
      <c r="N59" s="82">
        <v>6.7839999999999998</v>
      </c>
      <c r="O59" s="120">
        <f t="shared" si="7"/>
        <v>0.19700000000000006</v>
      </c>
      <c r="P59" s="119">
        <f t="shared" si="8"/>
        <v>3.2000000000000028E-2</v>
      </c>
      <c r="Q59" s="64">
        <v>3</v>
      </c>
      <c r="R59" s="14"/>
      <c r="S59" s="68">
        <v>7</v>
      </c>
      <c r="T59" s="14"/>
      <c r="U59" s="266"/>
      <c r="V59" s="266"/>
      <c r="W59" s="14"/>
    </row>
    <row r="60" spans="1:23" s="2" customFormat="1" ht="18" customHeight="1">
      <c r="A60" s="14"/>
      <c r="B60" s="252"/>
      <c r="C60" s="240"/>
      <c r="D60" s="170">
        <v>8</v>
      </c>
      <c r="E60" s="1" t="s">
        <v>67</v>
      </c>
      <c r="F60" s="220" t="s">
        <v>2</v>
      </c>
      <c r="G60" s="221"/>
      <c r="H60" s="220" t="s">
        <v>63</v>
      </c>
      <c r="I60" s="221"/>
      <c r="J60" s="220" t="s">
        <v>61</v>
      </c>
      <c r="K60" s="221"/>
      <c r="L60" s="220" t="s">
        <v>100</v>
      </c>
      <c r="M60" s="221"/>
      <c r="N60" s="83">
        <v>6.86</v>
      </c>
      <c r="O60" s="120">
        <f t="shared" si="7"/>
        <v>0.27300000000000058</v>
      </c>
      <c r="P60" s="119">
        <f t="shared" si="8"/>
        <v>7.6000000000000512E-2</v>
      </c>
      <c r="Q60" s="67">
        <v>6</v>
      </c>
      <c r="R60" s="14"/>
      <c r="S60" s="131">
        <v>8</v>
      </c>
      <c r="T60" s="14"/>
      <c r="U60" s="266"/>
      <c r="V60" s="266"/>
      <c r="W60" s="14"/>
    </row>
    <row r="61" spans="1:23" s="2" customFormat="1" ht="18" customHeight="1">
      <c r="A61" s="14"/>
      <c r="B61" s="252"/>
      <c r="C61" s="240"/>
      <c r="D61" s="170">
        <v>9</v>
      </c>
      <c r="E61" s="1" t="s">
        <v>219</v>
      </c>
      <c r="F61" s="220" t="s">
        <v>73</v>
      </c>
      <c r="G61" s="221"/>
      <c r="H61" s="220" t="s">
        <v>195</v>
      </c>
      <c r="I61" s="221"/>
      <c r="J61" s="220" t="s">
        <v>138</v>
      </c>
      <c r="K61" s="221"/>
      <c r="L61" s="220" t="s">
        <v>100</v>
      </c>
      <c r="M61" s="221"/>
      <c r="N61" s="83">
        <v>6.8630000000000004</v>
      </c>
      <c r="O61" s="120">
        <f t="shared" si="7"/>
        <v>0.27600000000000069</v>
      </c>
      <c r="P61" s="117">
        <f t="shared" si="8"/>
        <v>3.0000000000001137E-3</v>
      </c>
      <c r="Q61" s="66">
        <v>5</v>
      </c>
      <c r="R61" s="14"/>
      <c r="S61" s="14"/>
      <c r="T61" s="14"/>
      <c r="U61" s="266"/>
      <c r="V61" s="266"/>
      <c r="W61" s="14"/>
    </row>
    <row r="62" spans="1:23" s="2" customFormat="1" ht="18" customHeight="1">
      <c r="A62" s="14"/>
      <c r="B62" s="252"/>
      <c r="C62" s="240"/>
      <c r="D62" s="170">
        <v>10</v>
      </c>
      <c r="E62" s="1" t="s">
        <v>199</v>
      </c>
      <c r="F62" s="220" t="s">
        <v>71</v>
      </c>
      <c r="G62" s="221"/>
      <c r="H62" s="220" t="s">
        <v>159</v>
      </c>
      <c r="I62" s="221"/>
      <c r="J62" s="220" t="s">
        <v>62</v>
      </c>
      <c r="K62" s="221"/>
      <c r="L62" s="220" t="s">
        <v>205</v>
      </c>
      <c r="M62" s="221"/>
      <c r="N62" s="29">
        <v>6.8730000000000002</v>
      </c>
      <c r="O62" s="120">
        <f t="shared" si="7"/>
        <v>0.28600000000000048</v>
      </c>
      <c r="P62" s="119">
        <f t="shared" si="8"/>
        <v>9.9999999999997868E-3</v>
      </c>
      <c r="Q62" s="63">
        <v>2</v>
      </c>
      <c r="R62" s="14"/>
      <c r="S62" s="14"/>
      <c r="T62" s="14"/>
      <c r="U62" s="266"/>
      <c r="V62" s="266"/>
      <c r="W62" s="14"/>
    </row>
    <row r="63" spans="1:23" s="2" customFormat="1" ht="18" customHeight="1">
      <c r="A63" s="14"/>
      <c r="B63" s="252"/>
      <c r="C63" s="240"/>
      <c r="D63" s="170">
        <v>11</v>
      </c>
      <c r="E63" s="1" t="s">
        <v>131</v>
      </c>
      <c r="F63" s="220" t="s">
        <v>118</v>
      </c>
      <c r="G63" s="221"/>
      <c r="H63" s="220" t="s">
        <v>114</v>
      </c>
      <c r="I63" s="221"/>
      <c r="J63" s="220" t="s">
        <v>62</v>
      </c>
      <c r="K63" s="221"/>
      <c r="L63" s="220" t="s">
        <v>100</v>
      </c>
      <c r="M63" s="221"/>
      <c r="N63" s="86">
        <v>6.915</v>
      </c>
      <c r="O63" s="120">
        <f t="shared" si="7"/>
        <v>0.32800000000000029</v>
      </c>
      <c r="P63" s="119">
        <f t="shared" si="8"/>
        <v>4.1999999999999815E-2</v>
      </c>
      <c r="Q63" s="65">
        <v>4</v>
      </c>
      <c r="R63" s="14"/>
      <c r="S63" s="14"/>
      <c r="T63" s="14"/>
      <c r="U63" s="266"/>
      <c r="V63" s="266"/>
      <c r="W63" s="14"/>
    </row>
    <row r="64" spans="1:23" s="2" customFormat="1" ht="18" customHeight="1">
      <c r="A64" s="14"/>
      <c r="B64" s="252"/>
      <c r="C64" s="240"/>
      <c r="D64" s="170">
        <v>12</v>
      </c>
      <c r="E64" s="1" t="s">
        <v>128</v>
      </c>
      <c r="F64" s="220" t="s">
        <v>74</v>
      </c>
      <c r="G64" s="221"/>
      <c r="H64" s="220" t="s">
        <v>73</v>
      </c>
      <c r="I64" s="221"/>
      <c r="J64" s="220" t="s">
        <v>105</v>
      </c>
      <c r="K64" s="221"/>
      <c r="L64" s="220" t="s">
        <v>38</v>
      </c>
      <c r="M64" s="221"/>
      <c r="N64" s="86">
        <v>6.9210000000000003</v>
      </c>
      <c r="O64" s="120">
        <f t="shared" ref="O64:O69" si="9">N64-$N$53</f>
        <v>0.33400000000000052</v>
      </c>
      <c r="P64" s="117">
        <f t="shared" ref="P64:P69" si="10">N64-N63</f>
        <v>6.0000000000002274E-3</v>
      </c>
      <c r="Q64" s="62">
        <v>1</v>
      </c>
      <c r="R64" s="14"/>
      <c r="S64" s="14"/>
      <c r="T64" s="14"/>
      <c r="U64" s="266"/>
      <c r="V64" s="266"/>
      <c r="W64" s="14"/>
    </row>
    <row r="65" spans="1:23" s="2" customFormat="1" ht="18" customHeight="1">
      <c r="A65" s="14"/>
      <c r="B65" s="252"/>
      <c r="C65" s="240"/>
      <c r="D65" s="170">
        <v>13</v>
      </c>
      <c r="E65" s="1" t="s">
        <v>50</v>
      </c>
      <c r="F65" s="220" t="s">
        <v>114</v>
      </c>
      <c r="G65" s="221"/>
      <c r="H65" s="220" t="s">
        <v>2</v>
      </c>
      <c r="I65" s="221"/>
      <c r="J65" s="220" t="s">
        <v>122</v>
      </c>
      <c r="K65" s="221"/>
      <c r="L65" s="220" t="s">
        <v>218</v>
      </c>
      <c r="M65" s="221"/>
      <c r="N65" s="86">
        <v>6.9950000000000001</v>
      </c>
      <c r="O65" s="120">
        <f t="shared" si="9"/>
        <v>0.40800000000000036</v>
      </c>
      <c r="P65" s="119">
        <f t="shared" si="10"/>
        <v>7.3999999999999844E-2</v>
      </c>
      <c r="Q65" s="66">
        <v>5</v>
      </c>
      <c r="R65" s="14"/>
      <c r="S65" s="14"/>
      <c r="T65" s="14"/>
      <c r="U65" s="266"/>
      <c r="V65" s="266"/>
      <c r="W65" s="14"/>
    </row>
    <row r="66" spans="1:23" s="2" customFormat="1" ht="18" customHeight="1">
      <c r="A66" s="14"/>
      <c r="B66" s="252"/>
      <c r="C66" s="240"/>
      <c r="D66" s="170">
        <v>14</v>
      </c>
      <c r="E66" s="1" t="s">
        <v>201</v>
      </c>
      <c r="F66" s="220" t="s">
        <v>159</v>
      </c>
      <c r="G66" s="221"/>
      <c r="H66" s="220" t="s">
        <v>158</v>
      </c>
      <c r="I66" s="221"/>
      <c r="J66" s="220" t="s">
        <v>220</v>
      </c>
      <c r="K66" s="221"/>
      <c r="L66" s="220" t="s">
        <v>155</v>
      </c>
      <c r="M66" s="221"/>
      <c r="N66" s="128">
        <v>7.07</v>
      </c>
      <c r="O66" s="120">
        <f t="shared" si="9"/>
        <v>0.48300000000000054</v>
      </c>
      <c r="P66" s="119">
        <f t="shared" si="10"/>
        <v>7.5000000000000178E-2</v>
      </c>
      <c r="Q66" s="63">
        <v>2</v>
      </c>
      <c r="R66" s="14"/>
      <c r="S66" s="14" t="s">
        <v>225</v>
      </c>
      <c r="T66" s="14"/>
      <c r="U66" s="266"/>
      <c r="V66" s="266"/>
      <c r="W66" s="14"/>
    </row>
    <row r="67" spans="1:23" s="2" customFormat="1" ht="18" customHeight="1">
      <c r="A67" s="14"/>
      <c r="B67" s="252"/>
      <c r="C67" s="240"/>
      <c r="D67" s="170">
        <v>15</v>
      </c>
      <c r="E67" s="1" t="s">
        <v>187</v>
      </c>
      <c r="F67" s="220" t="s">
        <v>37</v>
      </c>
      <c r="G67" s="221"/>
      <c r="H67" s="220" t="s">
        <v>69</v>
      </c>
      <c r="I67" s="221"/>
      <c r="J67" s="220" t="s">
        <v>62</v>
      </c>
      <c r="K67" s="221"/>
      <c r="L67" s="220" t="s">
        <v>101</v>
      </c>
      <c r="M67" s="221"/>
      <c r="N67" s="128">
        <v>7.109</v>
      </c>
      <c r="O67" s="120">
        <f t="shared" si="9"/>
        <v>0.52200000000000024</v>
      </c>
      <c r="P67" s="119">
        <f t="shared" si="10"/>
        <v>3.8999999999999702E-2</v>
      </c>
      <c r="Q67" s="64">
        <v>3</v>
      </c>
      <c r="R67" s="14"/>
      <c r="S67" s="14"/>
      <c r="T67" s="14"/>
      <c r="U67" s="266"/>
      <c r="V67" s="266"/>
      <c r="W67" s="14"/>
    </row>
    <row r="68" spans="1:23" s="2" customFormat="1" ht="18" customHeight="1">
      <c r="A68" s="14"/>
      <c r="B68" s="252"/>
      <c r="C68" s="240"/>
      <c r="D68" s="170">
        <v>16</v>
      </c>
      <c r="E68" s="1" t="s">
        <v>200</v>
      </c>
      <c r="F68" s="220" t="s">
        <v>158</v>
      </c>
      <c r="G68" s="221"/>
      <c r="H68" s="220" t="s">
        <v>71</v>
      </c>
      <c r="I68" s="221"/>
      <c r="J68" s="220" t="s">
        <v>156</v>
      </c>
      <c r="K68" s="221"/>
      <c r="L68" s="220" t="s">
        <v>155</v>
      </c>
      <c r="M68" s="221"/>
      <c r="N68" s="29">
        <v>7.1449999999999996</v>
      </c>
      <c r="O68" s="120">
        <f t="shared" si="9"/>
        <v>0.55799999999999983</v>
      </c>
      <c r="P68" s="119">
        <f t="shared" si="10"/>
        <v>3.5999999999999588E-2</v>
      </c>
      <c r="Q68" s="62">
        <v>1</v>
      </c>
      <c r="R68" s="14"/>
      <c r="S68" s="14"/>
      <c r="T68" s="14"/>
      <c r="U68" s="266"/>
      <c r="V68" s="266"/>
      <c r="W68" s="14"/>
    </row>
    <row r="69" spans="1:23" s="2" customFormat="1" ht="18" customHeight="1">
      <c r="A69" s="14"/>
      <c r="B69" s="252"/>
      <c r="C69" s="240"/>
      <c r="D69" s="170">
        <v>17</v>
      </c>
      <c r="E69" s="1" t="s">
        <v>136</v>
      </c>
      <c r="F69" s="220" t="s">
        <v>34</v>
      </c>
      <c r="G69" s="221"/>
      <c r="H69" s="220" t="s">
        <v>216</v>
      </c>
      <c r="I69" s="221"/>
      <c r="J69" s="220" t="s">
        <v>141</v>
      </c>
      <c r="K69" s="221"/>
      <c r="L69" s="220" t="s">
        <v>205</v>
      </c>
      <c r="M69" s="221"/>
      <c r="N69" s="29">
        <v>7.2240000000000002</v>
      </c>
      <c r="O69" s="120">
        <f t="shared" si="9"/>
        <v>0.63700000000000045</v>
      </c>
      <c r="P69" s="119">
        <f t="shared" si="10"/>
        <v>7.9000000000000625E-2</v>
      </c>
      <c r="Q69" s="65">
        <v>4</v>
      </c>
      <c r="R69" s="14"/>
      <c r="S69" s="14"/>
      <c r="T69" s="14"/>
      <c r="U69" s="266"/>
      <c r="V69" s="266"/>
      <c r="W69" s="14"/>
    </row>
    <row r="70" spans="1:23" s="2" customFormat="1" ht="18" customHeight="1">
      <c r="A70" s="5"/>
      <c r="B70" s="252"/>
      <c r="C70" s="240"/>
      <c r="D70" s="5"/>
      <c r="E70" s="5"/>
      <c r="F70" s="160"/>
      <c r="G70" s="160"/>
      <c r="H70" s="16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4"/>
    </row>
    <row r="71" spans="1:23" s="2" customFormat="1" ht="18" customHeight="1">
      <c r="A71" s="14"/>
      <c r="B71" s="252"/>
      <c r="C71" s="240"/>
      <c r="D71" s="229" t="s">
        <v>21</v>
      </c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54"/>
      <c r="W71" s="14"/>
    </row>
    <row r="72" spans="1:23" s="2" customFormat="1" ht="18" customHeight="1">
      <c r="A72" s="14"/>
      <c r="B72" s="252"/>
      <c r="C72" s="240"/>
      <c r="D72" s="217" t="s">
        <v>1</v>
      </c>
      <c r="E72" s="228" t="s">
        <v>14</v>
      </c>
      <c r="F72" s="222" t="s">
        <v>4</v>
      </c>
      <c r="G72" s="227" t="s">
        <v>18</v>
      </c>
      <c r="H72" s="259" t="s">
        <v>194</v>
      </c>
      <c r="I72" s="231" t="s">
        <v>15</v>
      </c>
      <c r="J72" s="232"/>
      <c r="K72" s="232"/>
      <c r="L72" s="232"/>
      <c r="M72" s="232"/>
      <c r="N72" s="232"/>
      <c r="O72" s="233"/>
      <c r="P72" s="231" t="s">
        <v>16</v>
      </c>
      <c r="Q72" s="232"/>
      <c r="R72" s="232"/>
      <c r="S72" s="232"/>
      <c r="T72" s="232"/>
      <c r="U72" s="232"/>
      <c r="V72" s="233"/>
      <c r="W72" s="14"/>
    </row>
    <row r="73" spans="1:23" s="2" customFormat="1" ht="18" customHeight="1">
      <c r="A73" s="14"/>
      <c r="B73" s="252"/>
      <c r="C73" s="240"/>
      <c r="D73" s="217"/>
      <c r="E73" s="228"/>
      <c r="F73" s="223"/>
      <c r="G73" s="227"/>
      <c r="H73" s="260"/>
      <c r="I73" s="99" t="s">
        <v>77</v>
      </c>
      <c r="J73" s="31" t="s">
        <v>17</v>
      </c>
      <c r="K73" s="22">
        <v>1</v>
      </c>
      <c r="L73" s="19">
        <v>2</v>
      </c>
      <c r="M73" s="20">
        <v>3</v>
      </c>
      <c r="N73" s="21">
        <v>4</v>
      </c>
      <c r="O73" s="26">
        <v>5</v>
      </c>
      <c r="P73" s="99" t="s">
        <v>77</v>
      </c>
      <c r="Q73" s="31" t="s">
        <v>17</v>
      </c>
      <c r="R73" s="22">
        <v>1</v>
      </c>
      <c r="S73" s="19">
        <v>2</v>
      </c>
      <c r="T73" s="20">
        <v>3</v>
      </c>
      <c r="U73" s="21">
        <v>4</v>
      </c>
      <c r="V73" s="26">
        <v>5</v>
      </c>
      <c r="W73" s="14"/>
    </row>
    <row r="74" spans="1:23" s="2" customFormat="1" ht="18" customHeight="1">
      <c r="A74" s="14"/>
      <c r="B74" s="252"/>
      <c r="C74" s="240"/>
      <c r="D74" s="170">
        <v>1</v>
      </c>
      <c r="E74" s="1" t="s">
        <v>135</v>
      </c>
      <c r="F74" s="33">
        <v>20</v>
      </c>
      <c r="G74" s="109">
        <f t="shared" ref="G74:G83" si="11">J74+Q74</f>
        <v>515.03</v>
      </c>
      <c r="H74" s="98"/>
      <c r="I74" s="127" t="s">
        <v>78</v>
      </c>
      <c r="J74" s="87">
        <f t="shared" ref="J74:J90" si="12">SUM(K74:O74)</f>
        <v>258.88</v>
      </c>
      <c r="K74" s="106">
        <v>51</v>
      </c>
      <c r="L74" s="132">
        <v>52.88</v>
      </c>
      <c r="M74" s="132">
        <v>53</v>
      </c>
      <c r="N74" s="105">
        <v>52</v>
      </c>
      <c r="O74" s="107">
        <v>50</v>
      </c>
      <c r="P74" s="127" t="s">
        <v>79</v>
      </c>
      <c r="Q74" s="87">
        <f t="shared" ref="Q74:Q90" si="13">SUM(R74:V74)</f>
        <v>256.14999999999998</v>
      </c>
      <c r="R74" s="107">
        <v>50</v>
      </c>
      <c r="S74" s="132">
        <v>53.15</v>
      </c>
      <c r="T74" s="105">
        <v>52</v>
      </c>
      <c r="U74" s="106">
        <v>51</v>
      </c>
      <c r="V74" s="107">
        <v>50</v>
      </c>
      <c r="W74" s="14"/>
    </row>
    <row r="75" spans="1:23" s="2" customFormat="1" ht="18" customHeight="1">
      <c r="A75" s="14"/>
      <c r="B75" s="252"/>
      <c r="C75" s="240"/>
      <c r="D75" s="170">
        <v>2</v>
      </c>
      <c r="E75" s="1" t="s">
        <v>166</v>
      </c>
      <c r="F75" s="33">
        <v>18</v>
      </c>
      <c r="G75" s="109">
        <f t="shared" si="11"/>
        <v>510.10999999999996</v>
      </c>
      <c r="H75" s="69">
        <f t="shared" ref="H75:H90" si="14">G74-G75</f>
        <v>4.9200000000000159</v>
      </c>
      <c r="I75" s="127" t="s">
        <v>174</v>
      </c>
      <c r="J75" s="88">
        <f t="shared" si="12"/>
        <v>257.90999999999997</v>
      </c>
      <c r="K75" s="105">
        <v>51.91</v>
      </c>
      <c r="L75" s="132">
        <v>53</v>
      </c>
      <c r="M75" s="105">
        <v>52</v>
      </c>
      <c r="N75" s="105">
        <v>52</v>
      </c>
      <c r="O75" s="39">
        <v>49</v>
      </c>
      <c r="P75" s="127" t="s">
        <v>84</v>
      </c>
      <c r="Q75" s="90">
        <f t="shared" si="13"/>
        <v>252.2</v>
      </c>
      <c r="R75" s="105">
        <v>52.2</v>
      </c>
      <c r="S75" s="107">
        <v>50</v>
      </c>
      <c r="T75" s="106">
        <v>51</v>
      </c>
      <c r="U75" s="106">
        <v>51</v>
      </c>
      <c r="V75" s="39">
        <v>48</v>
      </c>
      <c r="W75" s="14"/>
    </row>
    <row r="76" spans="1:23" s="2" customFormat="1" ht="18" customHeight="1">
      <c r="A76" s="14"/>
      <c r="B76" s="252"/>
      <c r="C76" s="240"/>
      <c r="D76" s="170">
        <v>3</v>
      </c>
      <c r="E76" s="1" t="s">
        <v>187</v>
      </c>
      <c r="F76" s="33">
        <v>16</v>
      </c>
      <c r="G76" s="109">
        <f t="shared" si="11"/>
        <v>508.76</v>
      </c>
      <c r="H76" s="69">
        <f t="shared" si="14"/>
        <v>1.3499999999999659</v>
      </c>
      <c r="I76" s="127" t="s">
        <v>83</v>
      </c>
      <c r="J76" s="90">
        <f t="shared" si="12"/>
        <v>253.16</v>
      </c>
      <c r="K76" s="106">
        <v>51.16</v>
      </c>
      <c r="L76" s="106">
        <v>51</v>
      </c>
      <c r="M76" s="106">
        <v>51</v>
      </c>
      <c r="N76" s="106">
        <v>51</v>
      </c>
      <c r="O76" s="39">
        <v>49</v>
      </c>
      <c r="P76" s="127" t="s">
        <v>78</v>
      </c>
      <c r="Q76" s="89">
        <f t="shared" si="13"/>
        <v>255.6</v>
      </c>
      <c r="R76" s="105">
        <v>51.6</v>
      </c>
      <c r="S76" s="105">
        <v>52</v>
      </c>
      <c r="T76" s="106">
        <v>51</v>
      </c>
      <c r="U76" s="106">
        <v>51</v>
      </c>
      <c r="V76" s="107">
        <v>50</v>
      </c>
      <c r="W76" s="14"/>
    </row>
    <row r="77" spans="1:23" s="2" customFormat="1" ht="18" customHeight="1">
      <c r="A77" s="14"/>
      <c r="B77" s="252"/>
      <c r="C77" s="240"/>
      <c r="D77" s="170">
        <v>4</v>
      </c>
      <c r="E77" s="1" t="s">
        <v>133</v>
      </c>
      <c r="F77" s="33">
        <v>15</v>
      </c>
      <c r="G77" s="109">
        <f t="shared" si="11"/>
        <v>507.08000000000004</v>
      </c>
      <c r="H77" s="69">
        <f t="shared" si="14"/>
        <v>1.67999999999995</v>
      </c>
      <c r="I77" s="127" t="s">
        <v>88</v>
      </c>
      <c r="J77" s="89">
        <f t="shared" si="12"/>
        <v>254.78</v>
      </c>
      <c r="K77" s="106">
        <v>51</v>
      </c>
      <c r="L77" s="105">
        <v>52</v>
      </c>
      <c r="M77" s="105">
        <v>51.78</v>
      </c>
      <c r="N77" s="106">
        <v>51</v>
      </c>
      <c r="O77" s="39">
        <v>49</v>
      </c>
      <c r="P77" s="127" t="s">
        <v>87</v>
      </c>
      <c r="Q77" s="90">
        <f t="shared" si="13"/>
        <v>252.3</v>
      </c>
      <c r="R77" s="106">
        <v>51</v>
      </c>
      <c r="S77" s="106">
        <v>51</v>
      </c>
      <c r="T77" s="106">
        <v>51.3</v>
      </c>
      <c r="U77" s="107">
        <v>50</v>
      </c>
      <c r="V77" s="39">
        <v>49</v>
      </c>
      <c r="W77" s="14"/>
    </row>
    <row r="78" spans="1:23" s="2" customFormat="1" ht="18" customHeight="1">
      <c r="A78" s="14"/>
      <c r="B78" s="252"/>
      <c r="C78" s="240"/>
      <c r="D78" s="170">
        <v>5</v>
      </c>
      <c r="E78" s="1" t="s">
        <v>186</v>
      </c>
      <c r="F78" s="33">
        <v>14</v>
      </c>
      <c r="G78" s="109">
        <f t="shared" si="11"/>
        <v>506.82</v>
      </c>
      <c r="H78" s="109">
        <f t="shared" si="14"/>
        <v>0.26000000000004775</v>
      </c>
      <c r="I78" s="127" t="s">
        <v>87</v>
      </c>
      <c r="J78" s="90">
        <f t="shared" si="12"/>
        <v>254.2</v>
      </c>
      <c r="K78" s="106">
        <v>51.2</v>
      </c>
      <c r="L78" s="105">
        <v>52</v>
      </c>
      <c r="M78" s="105">
        <v>52</v>
      </c>
      <c r="N78" s="106">
        <v>51</v>
      </c>
      <c r="O78" s="39">
        <v>48</v>
      </c>
      <c r="P78" s="127" t="s">
        <v>83</v>
      </c>
      <c r="Q78" s="90">
        <f t="shared" si="13"/>
        <v>252.62</v>
      </c>
      <c r="R78" s="105">
        <v>51.62</v>
      </c>
      <c r="S78" s="107">
        <v>50</v>
      </c>
      <c r="T78" s="105">
        <v>52</v>
      </c>
      <c r="U78" s="106">
        <v>51</v>
      </c>
      <c r="V78" s="39">
        <v>48</v>
      </c>
      <c r="W78" s="14"/>
    </row>
    <row r="79" spans="1:23" s="2" customFormat="1" ht="18" customHeight="1">
      <c r="A79" s="14"/>
      <c r="B79" s="252"/>
      <c r="C79" s="240"/>
      <c r="D79" s="170">
        <v>6</v>
      </c>
      <c r="E79" s="1" t="s">
        <v>72</v>
      </c>
      <c r="F79" s="33">
        <v>13</v>
      </c>
      <c r="G79" s="109">
        <f t="shared" si="11"/>
        <v>506.5</v>
      </c>
      <c r="H79" s="109">
        <f t="shared" si="14"/>
        <v>0.31999999999999318</v>
      </c>
      <c r="I79" s="127" t="s">
        <v>203</v>
      </c>
      <c r="J79" s="90">
        <f t="shared" si="12"/>
        <v>253.36</v>
      </c>
      <c r="K79" s="106">
        <v>51</v>
      </c>
      <c r="L79" s="105">
        <v>52</v>
      </c>
      <c r="M79" s="105">
        <v>52</v>
      </c>
      <c r="N79" s="107">
        <v>50</v>
      </c>
      <c r="O79" s="39">
        <v>48.36</v>
      </c>
      <c r="P79" s="127" t="s">
        <v>90</v>
      </c>
      <c r="Q79" s="90">
        <f t="shared" si="13"/>
        <v>253.14</v>
      </c>
      <c r="R79" s="106">
        <v>51</v>
      </c>
      <c r="S79" s="106">
        <v>51</v>
      </c>
      <c r="T79" s="105">
        <v>52</v>
      </c>
      <c r="U79" s="107">
        <v>50</v>
      </c>
      <c r="V79" s="39">
        <v>49.14</v>
      </c>
      <c r="W79" s="14"/>
    </row>
    <row r="80" spans="1:23" s="2" customFormat="1" ht="18" customHeight="1">
      <c r="A80" s="14"/>
      <c r="B80" s="252"/>
      <c r="C80" s="240"/>
      <c r="D80" s="170">
        <v>7</v>
      </c>
      <c r="E80" s="1" t="s">
        <v>67</v>
      </c>
      <c r="F80" s="33">
        <v>12</v>
      </c>
      <c r="G80" s="109">
        <f t="shared" si="11"/>
        <v>506.27</v>
      </c>
      <c r="H80" s="109">
        <f t="shared" si="14"/>
        <v>0.23000000000001819</v>
      </c>
      <c r="I80" s="127" t="s">
        <v>82</v>
      </c>
      <c r="J80" s="90">
        <f t="shared" si="12"/>
        <v>252.67000000000002</v>
      </c>
      <c r="K80" s="106">
        <v>51</v>
      </c>
      <c r="L80" s="106">
        <v>51</v>
      </c>
      <c r="M80" s="105">
        <v>52</v>
      </c>
      <c r="N80" s="107">
        <v>50</v>
      </c>
      <c r="O80" s="39">
        <v>48.67</v>
      </c>
      <c r="P80" s="127" t="s">
        <v>88</v>
      </c>
      <c r="Q80" s="90">
        <f t="shared" si="13"/>
        <v>253.6</v>
      </c>
      <c r="R80" s="106">
        <v>51</v>
      </c>
      <c r="S80" s="106">
        <v>51</v>
      </c>
      <c r="T80" s="105">
        <v>52</v>
      </c>
      <c r="U80" s="107">
        <v>50</v>
      </c>
      <c r="V80" s="107">
        <v>49.6</v>
      </c>
      <c r="W80" s="14"/>
    </row>
    <row r="81" spans="1:25" s="2" customFormat="1" ht="18" customHeight="1">
      <c r="A81" s="14"/>
      <c r="B81" s="252"/>
      <c r="C81" s="240"/>
      <c r="D81" s="170">
        <v>8</v>
      </c>
      <c r="E81" s="1" t="s">
        <v>217</v>
      </c>
      <c r="F81" s="33">
        <v>11</v>
      </c>
      <c r="G81" s="109">
        <f t="shared" si="11"/>
        <v>504.56</v>
      </c>
      <c r="H81" s="69">
        <f t="shared" si="14"/>
        <v>1.7099999999999795</v>
      </c>
      <c r="I81" s="127" t="s">
        <v>226</v>
      </c>
      <c r="J81" s="90">
        <f t="shared" si="12"/>
        <v>250.05</v>
      </c>
      <c r="K81" s="107">
        <v>50</v>
      </c>
      <c r="L81" s="39">
        <v>49</v>
      </c>
      <c r="M81" s="105">
        <v>52</v>
      </c>
      <c r="N81" s="106">
        <v>51.05</v>
      </c>
      <c r="O81" s="39">
        <v>48</v>
      </c>
      <c r="P81" s="127" t="s">
        <v>120</v>
      </c>
      <c r="Q81" s="90">
        <f t="shared" si="13"/>
        <v>254.51</v>
      </c>
      <c r="R81" s="106">
        <v>51</v>
      </c>
      <c r="S81" s="106">
        <v>51</v>
      </c>
      <c r="T81" s="106">
        <v>51</v>
      </c>
      <c r="U81" s="132">
        <v>52.51</v>
      </c>
      <c r="V81" s="39">
        <v>49</v>
      </c>
      <c r="W81" s="14"/>
    </row>
    <row r="82" spans="1:25" s="2" customFormat="1" ht="18" customHeight="1">
      <c r="A82" s="14"/>
      <c r="B82" s="252"/>
      <c r="C82" s="240"/>
      <c r="D82" s="170">
        <v>9</v>
      </c>
      <c r="E82" s="1" t="s">
        <v>219</v>
      </c>
      <c r="F82" s="33">
        <v>10</v>
      </c>
      <c r="G82" s="69">
        <f t="shared" si="11"/>
        <v>498.40999999999997</v>
      </c>
      <c r="H82" s="69">
        <f t="shared" si="14"/>
        <v>6.1500000000000341</v>
      </c>
      <c r="I82" s="127" t="s">
        <v>85</v>
      </c>
      <c r="J82" s="25">
        <f t="shared" si="12"/>
        <v>247.22</v>
      </c>
      <c r="K82" s="107">
        <v>50</v>
      </c>
      <c r="L82" s="39">
        <v>49</v>
      </c>
      <c r="M82" s="105">
        <v>52.22</v>
      </c>
      <c r="N82" s="107">
        <v>50</v>
      </c>
      <c r="O82" s="39">
        <v>46</v>
      </c>
      <c r="P82" s="127" t="s">
        <v>203</v>
      </c>
      <c r="Q82" s="90">
        <f t="shared" si="13"/>
        <v>251.19</v>
      </c>
      <c r="R82" s="106">
        <v>51</v>
      </c>
      <c r="S82" s="106">
        <v>51</v>
      </c>
      <c r="T82" s="106">
        <v>51.19</v>
      </c>
      <c r="U82" s="106">
        <v>51</v>
      </c>
      <c r="V82" s="39">
        <v>47</v>
      </c>
      <c r="W82" s="14"/>
    </row>
    <row r="83" spans="1:25" s="2" customFormat="1" ht="18" customHeight="1">
      <c r="A83" s="14"/>
      <c r="B83" s="252"/>
      <c r="C83" s="240"/>
      <c r="D83" s="170">
        <v>10</v>
      </c>
      <c r="E83" s="1" t="s">
        <v>128</v>
      </c>
      <c r="F83" s="33">
        <v>9</v>
      </c>
      <c r="G83" s="69">
        <f t="shared" si="11"/>
        <v>497.41999999999996</v>
      </c>
      <c r="H83" s="109">
        <f t="shared" si="14"/>
        <v>0.99000000000000909</v>
      </c>
      <c r="I83" s="127" t="s">
        <v>90</v>
      </c>
      <c r="J83" s="90">
        <f t="shared" si="12"/>
        <v>250.29</v>
      </c>
      <c r="K83" s="107">
        <v>50</v>
      </c>
      <c r="L83" s="105">
        <v>52.29</v>
      </c>
      <c r="M83" s="106">
        <v>51</v>
      </c>
      <c r="N83" s="39">
        <v>48</v>
      </c>
      <c r="O83" s="39">
        <v>49</v>
      </c>
      <c r="P83" s="127" t="s">
        <v>85</v>
      </c>
      <c r="Q83" s="25">
        <f t="shared" si="13"/>
        <v>247.13</v>
      </c>
      <c r="R83" s="39">
        <v>49</v>
      </c>
      <c r="S83" s="106">
        <v>51.13</v>
      </c>
      <c r="T83" s="107">
        <v>50</v>
      </c>
      <c r="U83" s="39">
        <v>49</v>
      </c>
      <c r="V83" s="39">
        <v>48</v>
      </c>
      <c r="W83" s="14"/>
    </row>
    <row r="84" spans="1:25" s="2" customFormat="1" ht="18" customHeight="1">
      <c r="A84" s="14"/>
      <c r="B84" s="252"/>
      <c r="C84" s="240"/>
      <c r="D84" s="170">
        <v>11</v>
      </c>
      <c r="E84" s="1" t="s">
        <v>132</v>
      </c>
      <c r="F84" s="33">
        <v>8</v>
      </c>
      <c r="G84" s="69">
        <f>J84+Q84-12</f>
        <v>494.65999999999997</v>
      </c>
      <c r="H84" s="69">
        <f t="shared" si="14"/>
        <v>2.7599999999999909</v>
      </c>
      <c r="I84" s="127" t="s">
        <v>123</v>
      </c>
      <c r="J84" s="90">
        <f t="shared" si="12"/>
        <v>250.79</v>
      </c>
      <c r="K84" s="106">
        <v>51</v>
      </c>
      <c r="L84" s="106">
        <v>51</v>
      </c>
      <c r="M84" s="106">
        <v>51</v>
      </c>
      <c r="N84" s="107">
        <v>50</v>
      </c>
      <c r="O84" s="39">
        <v>47.79</v>
      </c>
      <c r="P84" s="127" t="s">
        <v>174</v>
      </c>
      <c r="Q84" s="88">
        <f t="shared" si="13"/>
        <v>255.87</v>
      </c>
      <c r="R84" s="106">
        <v>51</v>
      </c>
      <c r="S84" s="105">
        <v>52</v>
      </c>
      <c r="T84" s="105">
        <v>52</v>
      </c>
      <c r="U84" s="106">
        <v>51</v>
      </c>
      <c r="V84" s="107">
        <v>49.87</v>
      </c>
      <c r="W84" s="14"/>
    </row>
    <row r="85" spans="1:25" s="2" customFormat="1" ht="18" customHeight="1">
      <c r="A85" s="14"/>
      <c r="B85" s="252"/>
      <c r="C85" s="240"/>
      <c r="D85" s="170">
        <v>12</v>
      </c>
      <c r="E85" s="1" t="s">
        <v>199</v>
      </c>
      <c r="F85" s="33">
        <v>7</v>
      </c>
      <c r="G85" s="69">
        <f t="shared" ref="G85:G90" si="15">J85+Q85</f>
        <v>488.15999999999997</v>
      </c>
      <c r="H85" s="69">
        <f t="shared" si="14"/>
        <v>6.5</v>
      </c>
      <c r="I85" s="127" t="s">
        <v>91</v>
      </c>
      <c r="J85" s="25">
        <f t="shared" si="12"/>
        <v>247.34</v>
      </c>
      <c r="K85" s="107">
        <v>50</v>
      </c>
      <c r="L85" s="107">
        <v>50</v>
      </c>
      <c r="M85" s="107">
        <v>50</v>
      </c>
      <c r="N85" s="107">
        <v>50.34</v>
      </c>
      <c r="O85" s="39">
        <v>47</v>
      </c>
      <c r="P85" s="127" t="s">
        <v>89</v>
      </c>
      <c r="Q85" s="25">
        <f t="shared" si="13"/>
        <v>240.82</v>
      </c>
      <c r="R85" s="39">
        <v>47</v>
      </c>
      <c r="S85" s="39">
        <v>48</v>
      </c>
      <c r="T85" s="107">
        <v>50</v>
      </c>
      <c r="U85" s="39">
        <v>48.82</v>
      </c>
      <c r="V85" s="39">
        <v>47</v>
      </c>
      <c r="W85" s="14"/>
    </row>
    <row r="86" spans="1:25" s="2" customFormat="1" ht="18" customHeight="1">
      <c r="A86" s="14"/>
      <c r="B86" s="252"/>
      <c r="C86" s="240"/>
      <c r="D86" s="170">
        <v>13</v>
      </c>
      <c r="E86" s="1" t="s">
        <v>131</v>
      </c>
      <c r="F86" s="33">
        <v>6</v>
      </c>
      <c r="G86" s="69">
        <f t="shared" si="15"/>
        <v>487.72</v>
      </c>
      <c r="H86" s="109">
        <f t="shared" si="14"/>
        <v>0.43999999999994088</v>
      </c>
      <c r="I86" s="127" t="s">
        <v>120</v>
      </c>
      <c r="J86" s="90">
        <f t="shared" si="12"/>
        <v>251.78</v>
      </c>
      <c r="K86" s="105">
        <v>52</v>
      </c>
      <c r="L86" s="106">
        <v>51</v>
      </c>
      <c r="M86" s="107">
        <v>50</v>
      </c>
      <c r="N86" s="39">
        <v>49</v>
      </c>
      <c r="O86" s="107">
        <v>49.78</v>
      </c>
      <c r="P86" s="127" t="s">
        <v>117</v>
      </c>
      <c r="Q86" s="25">
        <f t="shared" si="13"/>
        <v>235.94</v>
      </c>
      <c r="R86" s="39">
        <v>48</v>
      </c>
      <c r="S86" s="39">
        <v>46</v>
      </c>
      <c r="T86" s="39">
        <v>49</v>
      </c>
      <c r="U86" s="39">
        <v>48</v>
      </c>
      <c r="V86" s="39">
        <v>44.94</v>
      </c>
      <c r="W86" s="14"/>
    </row>
    <row r="87" spans="1:25" s="2" customFormat="1" ht="18" customHeight="1">
      <c r="A87" s="14"/>
      <c r="B87" s="252"/>
      <c r="C87" s="240"/>
      <c r="D87" s="170">
        <v>14</v>
      </c>
      <c r="E87" s="1" t="s">
        <v>50</v>
      </c>
      <c r="F87" s="33">
        <v>5</v>
      </c>
      <c r="G87" s="69">
        <f t="shared" si="15"/>
        <v>486.97</v>
      </c>
      <c r="H87" s="109">
        <f t="shared" si="14"/>
        <v>0.75</v>
      </c>
      <c r="I87" s="127" t="s">
        <v>117</v>
      </c>
      <c r="J87" s="25">
        <f t="shared" si="12"/>
        <v>239.68</v>
      </c>
      <c r="K87" s="39">
        <v>48</v>
      </c>
      <c r="L87" s="39">
        <v>49</v>
      </c>
      <c r="M87" s="107">
        <v>49.68</v>
      </c>
      <c r="N87" s="39">
        <v>48</v>
      </c>
      <c r="O87" s="39">
        <v>45</v>
      </c>
      <c r="P87" s="127" t="s">
        <v>82</v>
      </c>
      <c r="Q87" s="25">
        <f t="shared" si="13"/>
        <v>247.29</v>
      </c>
      <c r="R87" s="107">
        <v>50</v>
      </c>
      <c r="S87" s="107">
        <v>50</v>
      </c>
      <c r="T87" s="107">
        <v>50.29</v>
      </c>
      <c r="U87" s="107">
        <v>50</v>
      </c>
      <c r="V87" s="39">
        <v>47</v>
      </c>
      <c r="W87" s="14"/>
    </row>
    <row r="88" spans="1:25" s="2" customFormat="1" ht="18" customHeight="1">
      <c r="A88" s="14"/>
      <c r="B88" s="252"/>
      <c r="C88" s="240"/>
      <c r="D88" s="170">
        <v>15</v>
      </c>
      <c r="E88" s="1" t="s">
        <v>136</v>
      </c>
      <c r="F88" s="33">
        <v>4</v>
      </c>
      <c r="G88" s="69">
        <f t="shared" si="15"/>
        <v>480.88</v>
      </c>
      <c r="H88" s="69">
        <f t="shared" si="14"/>
        <v>6.0900000000000318</v>
      </c>
      <c r="I88" s="127" t="s">
        <v>84</v>
      </c>
      <c r="J88" s="25">
        <f t="shared" si="12"/>
        <v>239.72</v>
      </c>
      <c r="K88" s="39">
        <v>47</v>
      </c>
      <c r="L88" s="39">
        <v>49</v>
      </c>
      <c r="M88" s="107">
        <v>50</v>
      </c>
      <c r="N88" s="39">
        <v>47</v>
      </c>
      <c r="O88" s="39">
        <v>46.72</v>
      </c>
      <c r="P88" s="127" t="s">
        <v>226</v>
      </c>
      <c r="Q88" s="25">
        <f t="shared" si="13"/>
        <v>241.16</v>
      </c>
      <c r="R88" s="39">
        <v>49</v>
      </c>
      <c r="S88" s="39">
        <v>49</v>
      </c>
      <c r="T88" s="39">
        <v>49</v>
      </c>
      <c r="U88" s="39">
        <v>48</v>
      </c>
      <c r="V88" s="39">
        <v>46.16</v>
      </c>
      <c r="W88" s="14"/>
    </row>
    <row r="89" spans="1:25" s="2" customFormat="1" ht="18" customHeight="1">
      <c r="A89" s="14"/>
      <c r="B89" s="252"/>
      <c r="C89" s="240"/>
      <c r="D89" s="170">
        <v>16</v>
      </c>
      <c r="E89" s="1" t="s">
        <v>200</v>
      </c>
      <c r="F89" s="33">
        <v>3</v>
      </c>
      <c r="G89" s="69">
        <f t="shared" si="15"/>
        <v>476.92999999999995</v>
      </c>
      <c r="H89" s="69">
        <f t="shared" si="14"/>
        <v>3.9500000000000455</v>
      </c>
      <c r="I89" s="127" t="s">
        <v>86</v>
      </c>
      <c r="J89" s="25">
        <f t="shared" si="12"/>
        <v>235.14</v>
      </c>
      <c r="K89" s="39">
        <v>47</v>
      </c>
      <c r="L89" s="39">
        <v>48.14</v>
      </c>
      <c r="M89" s="39">
        <v>48</v>
      </c>
      <c r="N89" s="39">
        <v>46</v>
      </c>
      <c r="O89" s="39">
        <v>46</v>
      </c>
      <c r="P89" s="127" t="s">
        <v>91</v>
      </c>
      <c r="Q89" s="25">
        <f t="shared" si="13"/>
        <v>241.79</v>
      </c>
      <c r="R89" s="39">
        <v>47</v>
      </c>
      <c r="S89" s="107">
        <v>49.79</v>
      </c>
      <c r="T89" s="107">
        <v>50</v>
      </c>
      <c r="U89" s="39">
        <v>48</v>
      </c>
      <c r="V89" s="39">
        <v>47</v>
      </c>
      <c r="W89" s="14"/>
    </row>
    <row r="90" spans="1:25" s="2" customFormat="1" ht="18" customHeight="1">
      <c r="A90" s="14"/>
      <c r="B90" s="252"/>
      <c r="C90" s="240"/>
      <c r="D90" s="170">
        <v>17</v>
      </c>
      <c r="E90" s="1" t="s">
        <v>201</v>
      </c>
      <c r="F90" s="33">
        <v>2</v>
      </c>
      <c r="G90" s="69">
        <f t="shared" si="15"/>
        <v>458.52</v>
      </c>
      <c r="H90" s="69">
        <f t="shared" si="14"/>
        <v>18.409999999999968</v>
      </c>
      <c r="I90" s="127" t="s">
        <v>89</v>
      </c>
      <c r="J90" s="25">
        <f t="shared" si="12"/>
        <v>223.14</v>
      </c>
      <c r="K90" s="39">
        <v>47</v>
      </c>
      <c r="L90" s="39">
        <v>46</v>
      </c>
      <c r="M90" s="39">
        <v>47</v>
      </c>
      <c r="N90" s="39">
        <v>39.14</v>
      </c>
      <c r="O90" s="39">
        <v>44</v>
      </c>
      <c r="P90" s="127" t="s">
        <v>86</v>
      </c>
      <c r="Q90" s="25">
        <f t="shared" si="13"/>
        <v>235.38</v>
      </c>
      <c r="R90" s="39">
        <v>48</v>
      </c>
      <c r="S90" s="39">
        <v>47</v>
      </c>
      <c r="T90" s="39">
        <v>48</v>
      </c>
      <c r="U90" s="39">
        <v>47.38</v>
      </c>
      <c r="V90" s="39">
        <v>45</v>
      </c>
      <c r="W90" s="14"/>
    </row>
    <row r="91" spans="1:25" s="2" customFormat="1" ht="12.75">
      <c r="A91" s="14"/>
      <c r="B91" s="14"/>
      <c r="C91" s="14"/>
      <c r="D91" s="14"/>
      <c r="E91" s="14"/>
      <c r="F91" s="163"/>
      <c r="G91" s="163"/>
      <c r="H91" s="163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Y91"/>
    </row>
  </sheetData>
  <sortState ref="E74:V90">
    <sortCondition descending="1" ref="G74:G90"/>
  </sortState>
  <mergeCells count="180">
    <mergeCell ref="U50:V69"/>
    <mergeCell ref="D71:V71"/>
    <mergeCell ref="D72:D73"/>
    <mergeCell ref="E72:E73"/>
    <mergeCell ref="F72:F73"/>
    <mergeCell ref="G72:G73"/>
    <mergeCell ref="H72:H73"/>
    <mergeCell ref="I72:O72"/>
    <mergeCell ref="P72:V72"/>
    <mergeCell ref="Q51:Q52"/>
    <mergeCell ref="F62:G62"/>
    <mergeCell ref="F63:G63"/>
    <mergeCell ref="F64:G64"/>
    <mergeCell ref="F65:G65"/>
    <mergeCell ref="F66:G66"/>
    <mergeCell ref="F67:G67"/>
    <mergeCell ref="J7:K8"/>
    <mergeCell ref="F11:G11"/>
    <mergeCell ref="F12:G12"/>
    <mergeCell ref="F13:G13"/>
    <mergeCell ref="F14:G14"/>
    <mergeCell ref="F15:G15"/>
    <mergeCell ref="F16:G16"/>
    <mergeCell ref="C50:C90"/>
    <mergeCell ref="D50:Q50"/>
    <mergeCell ref="D51:D52"/>
    <mergeCell ref="E51:E52"/>
    <mergeCell ref="F51:G52"/>
    <mergeCell ref="H51:I52"/>
    <mergeCell ref="J51:K52"/>
    <mergeCell ref="L51:M52"/>
    <mergeCell ref="N51:N52"/>
    <mergeCell ref="O51:P51"/>
    <mergeCell ref="F56:G56"/>
    <mergeCell ref="F57:G57"/>
    <mergeCell ref="F58:G58"/>
    <mergeCell ref="F59:G59"/>
    <mergeCell ref="F60:G60"/>
    <mergeCell ref="F61:G61"/>
    <mergeCell ref="U2:V2"/>
    <mergeCell ref="B6:B90"/>
    <mergeCell ref="C6:C46"/>
    <mergeCell ref="D6:R6"/>
    <mergeCell ref="D7:D8"/>
    <mergeCell ref="E7:E8"/>
    <mergeCell ref="F7:G8"/>
    <mergeCell ref="H7:I8"/>
    <mergeCell ref="L7:M8"/>
    <mergeCell ref="N7:N8"/>
    <mergeCell ref="O7:P7"/>
    <mergeCell ref="Q7:Q8"/>
    <mergeCell ref="B2:D2"/>
    <mergeCell ref="E2:T2"/>
    <mergeCell ref="F9:G9"/>
    <mergeCell ref="F10:G10"/>
    <mergeCell ref="H28:H29"/>
    <mergeCell ref="I28:O28"/>
    <mergeCell ref="P28:V28"/>
    <mergeCell ref="U7:V25"/>
    <mergeCell ref="D27:V27"/>
    <mergeCell ref="D28:D29"/>
    <mergeCell ref="E28:E29"/>
    <mergeCell ref="F28:F29"/>
    <mergeCell ref="J9:K9"/>
    <mergeCell ref="L9:M9"/>
    <mergeCell ref="H10:I10"/>
    <mergeCell ref="J10:K10"/>
    <mergeCell ref="L10:M10"/>
    <mergeCell ref="F22:G22"/>
    <mergeCell ref="F23:G23"/>
    <mergeCell ref="F24:G24"/>
    <mergeCell ref="F25:G25"/>
    <mergeCell ref="H9:I9"/>
    <mergeCell ref="H11:I11"/>
    <mergeCell ref="H13:I13"/>
    <mergeCell ref="H15:I15"/>
    <mergeCell ref="H17:I17"/>
    <mergeCell ref="H19:I19"/>
    <mergeCell ref="H21:I21"/>
    <mergeCell ref="H23:I23"/>
    <mergeCell ref="H25:I25"/>
    <mergeCell ref="F17:G17"/>
    <mergeCell ref="F18:G18"/>
    <mergeCell ref="F19:G19"/>
    <mergeCell ref="F20:G20"/>
    <mergeCell ref="F21:G21"/>
    <mergeCell ref="J13:K13"/>
    <mergeCell ref="L13:M13"/>
    <mergeCell ref="H14:I14"/>
    <mergeCell ref="J14:K14"/>
    <mergeCell ref="L14:M14"/>
    <mergeCell ref="J11:K11"/>
    <mergeCell ref="L11:M11"/>
    <mergeCell ref="H12:I12"/>
    <mergeCell ref="J12:K12"/>
    <mergeCell ref="L12:M12"/>
    <mergeCell ref="J17:K17"/>
    <mergeCell ref="L17:M17"/>
    <mergeCell ref="H18:I18"/>
    <mergeCell ref="J18:K18"/>
    <mergeCell ref="L18:M18"/>
    <mergeCell ref="J15:K15"/>
    <mergeCell ref="L15:M15"/>
    <mergeCell ref="H16:I16"/>
    <mergeCell ref="J16:K16"/>
    <mergeCell ref="L16:M16"/>
    <mergeCell ref="J21:K21"/>
    <mergeCell ref="L21:M21"/>
    <mergeCell ref="H22:I22"/>
    <mergeCell ref="J22:K22"/>
    <mergeCell ref="L22:M22"/>
    <mergeCell ref="J19:K19"/>
    <mergeCell ref="L19:M19"/>
    <mergeCell ref="H20:I20"/>
    <mergeCell ref="J20:K20"/>
    <mergeCell ref="L20:M20"/>
    <mergeCell ref="J25:K25"/>
    <mergeCell ref="L25:M25"/>
    <mergeCell ref="F53:G53"/>
    <mergeCell ref="F54:G54"/>
    <mergeCell ref="F55:G55"/>
    <mergeCell ref="J23:K23"/>
    <mergeCell ref="L23:M23"/>
    <mergeCell ref="H24:I24"/>
    <mergeCell ref="J24:K24"/>
    <mergeCell ref="L24:M24"/>
    <mergeCell ref="G28:G29"/>
    <mergeCell ref="F68:G68"/>
    <mergeCell ref="F69:G69"/>
    <mergeCell ref="H53:I53"/>
    <mergeCell ref="J53:K53"/>
    <mergeCell ref="L53:M53"/>
    <mergeCell ref="H54:I54"/>
    <mergeCell ref="J54:K54"/>
    <mergeCell ref="L54:M54"/>
    <mergeCell ref="H55:I55"/>
    <mergeCell ref="J55:K55"/>
    <mergeCell ref="L55:M55"/>
    <mergeCell ref="H56:I56"/>
    <mergeCell ref="J56:K56"/>
    <mergeCell ref="L56:M56"/>
    <mergeCell ref="H57:I57"/>
    <mergeCell ref="J57:K57"/>
    <mergeCell ref="H60:I60"/>
    <mergeCell ref="J60:K60"/>
    <mergeCell ref="L60:M60"/>
    <mergeCell ref="H61:I61"/>
    <mergeCell ref="J61:K61"/>
    <mergeCell ref="L61:M61"/>
    <mergeCell ref="L57:M57"/>
    <mergeCell ref="H58:I58"/>
    <mergeCell ref="J58:K58"/>
    <mergeCell ref="L58:M58"/>
    <mergeCell ref="H59:I59"/>
    <mergeCell ref="J59:K59"/>
    <mergeCell ref="L59:M59"/>
    <mergeCell ref="H64:I64"/>
    <mergeCell ref="J64:K64"/>
    <mergeCell ref="L64:M64"/>
    <mergeCell ref="H65:I65"/>
    <mergeCell ref="J65:K65"/>
    <mergeCell ref="L65:M65"/>
    <mergeCell ref="H62:I62"/>
    <mergeCell ref="J62:K62"/>
    <mergeCell ref="L62:M62"/>
    <mergeCell ref="H63:I63"/>
    <mergeCell ref="J63:K63"/>
    <mergeCell ref="L63:M63"/>
    <mergeCell ref="H68:I68"/>
    <mergeCell ref="J68:K68"/>
    <mergeCell ref="L68:M68"/>
    <mergeCell ref="H69:I69"/>
    <mergeCell ref="J69:K69"/>
    <mergeCell ref="L69:M69"/>
    <mergeCell ref="H66:I66"/>
    <mergeCell ref="J66:K66"/>
    <mergeCell ref="L66:M66"/>
    <mergeCell ref="H67:I67"/>
    <mergeCell ref="J67:K67"/>
    <mergeCell ref="L67:M6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Y83"/>
  <sheetViews>
    <sheetView topLeftCell="A4" zoomScale="90" zoomScaleNormal="90" workbookViewId="0">
      <selection activeCell="K18" sqref="K18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10.7109375" style="4" customWidth="1"/>
    <col min="11" max="12" width="9.7109375" style="4" customWidth="1"/>
    <col min="13" max="17" width="9.7109375" style="9" customWidth="1"/>
    <col min="18" max="23" width="9.7109375" style="2" customWidth="1"/>
    <col min="24" max="24" width="4.5703125" style="2" customWidth="1"/>
    <col min="25" max="16384" width="11.42578125" style="273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5"/>
      <c r="M1" s="7"/>
      <c r="N1" s="7"/>
      <c r="O1" s="7"/>
      <c r="P1" s="7"/>
      <c r="Q1" s="7"/>
      <c r="R1" s="5"/>
      <c r="S1" s="5"/>
      <c r="T1" s="5"/>
      <c r="U1" s="5"/>
      <c r="V1" s="5"/>
      <c r="W1" s="16"/>
    </row>
    <row r="2" spans="1:23" ht="43.5" customHeight="1">
      <c r="A2" s="14"/>
      <c r="B2" s="234" t="s">
        <v>43</v>
      </c>
      <c r="C2" s="234"/>
      <c r="D2" s="234"/>
      <c r="E2" s="207" t="s">
        <v>210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65" t="s">
        <v>35</v>
      </c>
      <c r="V2" s="265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5"/>
      <c r="M3" s="8"/>
      <c r="N3" s="8"/>
      <c r="O3" s="8"/>
      <c r="P3" s="8"/>
      <c r="Q3" s="8"/>
      <c r="R3" s="5"/>
      <c r="S3" s="16"/>
      <c r="T3" s="16"/>
      <c r="U3" s="16"/>
      <c r="V3" s="16"/>
      <c r="W3" s="16"/>
    </row>
    <row r="4" spans="1:23" s="2" customFormat="1" ht="12.75">
      <c r="A4" s="40"/>
      <c r="B4" s="30"/>
      <c r="C4" s="40"/>
      <c r="D4" s="30"/>
      <c r="E4" s="40"/>
      <c r="F4" s="30"/>
      <c r="G4" s="40"/>
      <c r="H4" s="40"/>
      <c r="I4" s="40"/>
      <c r="J4" s="30"/>
      <c r="K4" s="40"/>
      <c r="L4" s="30"/>
      <c r="M4" s="40"/>
      <c r="N4" s="30"/>
      <c r="O4" s="40"/>
      <c r="P4" s="40"/>
      <c r="Q4" s="30"/>
      <c r="R4" s="40"/>
      <c r="S4" s="30"/>
      <c r="T4" s="40"/>
      <c r="U4" s="30"/>
      <c r="V4" s="40"/>
      <c r="W4" s="40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52" t="s">
        <v>209</v>
      </c>
      <c r="C6" s="240" t="s">
        <v>58</v>
      </c>
      <c r="D6" s="229" t="s">
        <v>170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16"/>
      <c r="T6" s="16"/>
      <c r="U6" s="16"/>
      <c r="V6" s="16"/>
      <c r="W6" s="16"/>
    </row>
    <row r="7" spans="1:23" s="2" customFormat="1" ht="18" customHeight="1">
      <c r="A7" s="14"/>
      <c r="B7" s="252"/>
      <c r="C7" s="240"/>
      <c r="D7" s="241" t="s">
        <v>1</v>
      </c>
      <c r="E7" s="242" t="s">
        <v>14</v>
      </c>
      <c r="F7" s="244" t="s">
        <v>55</v>
      </c>
      <c r="G7" s="245"/>
      <c r="H7" s="248" t="s">
        <v>5</v>
      </c>
      <c r="I7" s="249"/>
      <c r="J7" s="255" t="s">
        <v>0</v>
      </c>
      <c r="K7" s="256"/>
      <c r="L7" s="244" t="s">
        <v>11</v>
      </c>
      <c r="M7" s="245"/>
      <c r="N7" s="237" t="s">
        <v>3</v>
      </c>
      <c r="O7" s="253" t="s">
        <v>94</v>
      </c>
      <c r="P7" s="253"/>
      <c r="Q7" s="239" t="s">
        <v>75</v>
      </c>
      <c r="R7" s="16"/>
      <c r="S7" s="16"/>
      <c r="T7" s="16"/>
      <c r="U7" s="266" t="s">
        <v>211</v>
      </c>
      <c r="V7" s="266"/>
      <c r="W7" s="16"/>
    </row>
    <row r="8" spans="1:23" s="2" customFormat="1" ht="18" customHeight="1">
      <c r="A8" s="14"/>
      <c r="B8" s="252"/>
      <c r="C8" s="240"/>
      <c r="D8" s="241"/>
      <c r="E8" s="243"/>
      <c r="F8" s="246"/>
      <c r="G8" s="247"/>
      <c r="H8" s="250"/>
      <c r="I8" s="251"/>
      <c r="J8" s="257"/>
      <c r="K8" s="258"/>
      <c r="L8" s="246"/>
      <c r="M8" s="247"/>
      <c r="N8" s="238"/>
      <c r="O8" s="182" t="s">
        <v>92</v>
      </c>
      <c r="P8" s="182" t="s">
        <v>93</v>
      </c>
      <c r="Q8" s="239"/>
      <c r="R8" s="16"/>
      <c r="S8" s="16"/>
      <c r="T8" s="16"/>
      <c r="U8" s="266"/>
      <c r="V8" s="266"/>
      <c r="W8" s="16"/>
    </row>
    <row r="9" spans="1:23" s="2" customFormat="1" ht="18" customHeight="1">
      <c r="A9" s="14"/>
      <c r="B9" s="252"/>
      <c r="C9" s="240"/>
      <c r="D9" s="180">
        <v>1</v>
      </c>
      <c r="E9" s="1"/>
      <c r="F9" s="220"/>
      <c r="G9" s="221"/>
      <c r="H9" s="270" t="s">
        <v>213</v>
      </c>
      <c r="I9" s="271"/>
      <c r="J9" s="271"/>
      <c r="K9" s="271"/>
      <c r="L9" s="271"/>
      <c r="M9" s="271"/>
      <c r="N9" s="271"/>
      <c r="O9" s="272"/>
      <c r="P9" s="98"/>
      <c r="Q9" s="166"/>
      <c r="R9" s="16"/>
      <c r="S9" s="62">
        <v>1</v>
      </c>
      <c r="T9" s="16"/>
      <c r="U9" s="266"/>
      <c r="V9" s="266"/>
      <c r="W9" s="16"/>
    </row>
    <row r="10" spans="1:23" s="2" customFormat="1" ht="18" customHeight="1">
      <c r="A10" s="14"/>
      <c r="B10" s="252"/>
      <c r="C10" s="240"/>
      <c r="D10" s="180">
        <v>2</v>
      </c>
      <c r="E10" s="1" t="s">
        <v>67</v>
      </c>
      <c r="F10" s="220"/>
      <c r="G10" s="221"/>
      <c r="H10" s="268" t="s">
        <v>2</v>
      </c>
      <c r="I10" s="269"/>
      <c r="J10" s="183"/>
      <c r="K10" s="184"/>
      <c r="L10" s="183"/>
      <c r="M10" s="184"/>
      <c r="N10" s="82"/>
      <c r="O10" s="29">
        <f t="shared" ref="O10:O25" si="0">N10-$N$51</f>
        <v>0</v>
      </c>
      <c r="P10" s="98"/>
      <c r="Q10" s="167"/>
      <c r="R10" s="16"/>
      <c r="S10" s="63">
        <v>2</v>
      </c>
      <c r="T10" s="16"/>
      <c r="U10" s="266"/>
      <c r="V10" s="266"/>
      <c r="W10" s="16"/>
    </row>
    <row r="11" spans="1:23" s="2" customFormat="1" ht="18" customHeight="1">
      <c r="A11" s="14"/>
      <c r="B11" s="252"/>
      <c r="C11" s="240"/>
      <c r="D11" s="180">
        <v>3</v>
      </c>
      <c r="E11" s="168" t="s">
        <v>50</v>
      </c>
      <c r="F11" s="268" t="s">
        <v>2</v>
      </c>
      <c r="G11" s="269"/>
      <c r="H11" s="268" t="s">
        <v>230</v>
      </c>
      <c r="I11" s="269"/>
      <c r="J11" s="183"/>
      <c r="K11" s="184"/>
      <c r="L11" s="183"/>
      <c r="M11" s="184"/>
      <c r="N11" s="82"/>
      <c r="O11" s="29">
        <f t="shared" si="0"/>
        <v>0</v>
      </c>
      <c r="P11" s="29">
        <f>N11-N10</f>
        <v>0</v>
      </c>
      <c r="Q11" s="166"/>
      <c r="R11" s="16"/>
      <c r="S11" s="64">
        <v>3</v>
      </c>
      <c r="T11" s="16"/>
      <c r="U11" s="266"/>
      <c r="V11" s="266"/>
      <c r="W11" s="16"/>
    </row>
    <row r="12" spans="1:23" s="2" customFormat="1" ht="18" customHeight="1">
      <c r="A12" s="14"/>
      <c r="B12" s="252"/>
      <c r="C12" s="240"/>
      <c r="D12" s="180">
        <v>4</v>
      </c>
      <c r="E12" s="168" t="s">
        <v>133</v>
      </c>
      <c r="F12" s="268" t="s">
        <v>96</v>
      </c>
      <c r="G12" s="269"/>
      <c r="H12" s="268"/>
      <c r="I12" s="269"/>
      <c r="J12" s="183"/>
      <c r="K12" s="184"/>
      <c r="L12" s="183"/>
      <c r="M12" s="184"/>
      <c r="N12" s="82"/>
      <c r="O12" s="29">
        <f t="shared" si="0"/>
        <v>0</v>
      </c>
      <c r="P12" s="29">
        <f t="shared" ref="P12:P25" si="1">N12-N11</f>
        <v>0</v>
      </c>
      <c r="Q12" s="159"/>
      <c r="R12" s="16"/>
      <c r="S12" s="65">
        <v>4</v>
      </c>
      <c r="T12" s="16"/>
      <c r="U12" s="266"/>
      <c r="V12" s="266"/>
      <c r="W12" s="16"/>
    </row>
    <row r="13" spans="1:23" s="2" customFormat="1" ht="18" customHeight="1">
      <c r="A13" s="14"/>
      <c r="B13" s="252"/>
      <c r="C13" s="240"/>
      <c r="D13" s="180">
        <v>5</v>
      </c>
      <c r="E13" s="168" t="s">
        <v>186</v>
      </c>
      <c r="F13" s="268" t="s">
        <v>37</v>
      </c>
      <c r="G13" s="269"/>
      <c r="H13" s="268" t="s">
        <v>96</v>
      </c>
      <c r="I13" s="269"/>
      <c r="J13" s="183"/>
      <c r="K13" s="184"/>
      <c r="L13" s="183"/>
      <c r="M13" s="184"/>
      <c r="N13" s="82"/>
      <c r="O13" s="29">
        <f t="shared" si="0"/>
        <v>0</v>
      </c>
      <c r="P13" s="29">
        <f t="shared" si="1"/>
        <v>0</v>
      </c>
      <c r="Q13" s="159"/>
      <c r="R13" s="16"/>
      <c r="S13" s="66">
        <v>5</v>
      </c>
      <c r="T13" s="16"/>
      <c r="U13" s="266"/>
      <c r="V13" s="266"/>
      <c r="W13" s="16"/>
    </row>
    <row r="14" spans="1:23" s="2" customFormat="1" ht="18" customHeight="1">
      <c r="A14" s="14"/>
      <c r="B14" s="252"/>
      <c r="C14" s="240"/>
      <c r="D14" s="180">
        <v>6</v>
      </c>
      <c r="E14" s="168" t="s">
        <v>187</v>
      </c>
      <c r="F14" s="268" t="s">
        <v>121</v>
      </c>
      <c r="G14" s="269"/>
      <c r="H14" s="268" t="s">
        <v>37</v>
      </c>
      <c r="I14" s="269"/>
      <c r="J14" s="183"/>
      <c r="K14" s="184"/>
      <c r="L14" s="183"/>
      <c r="M14" s="184"/>
      <c r="N14" s="83"/>
      <c r="O14" s="29">
        <f t="shared" si="0"/>
        <v>0</v>
      </c>
      <c r="P14" s="29">
        <f t="shared" si="1"/>
        <v>0</v>
      </c>
      <c r="Q14" s="159"/>
      <c r="R14" s="16"/>
      <c r="S14" s="67">
        <v>6</v>
      </c>
      <c r="T14" s="16"/>
      <c r="U14" s="266"/>
      <c r="V14" s="266"/>
      <c r="W14" s="16"/>
    </row>
    <row r="15" spans="1:23" s="2" customFormat="1" ht="18" customHeight="1">
      <c r="A15" s="14"/>
      <c r="B15" s="252"/>
      <c r="C15" s="240"/>
      <c r="D15" s="180">
        <v>7</v>
      </c>
      <c r="E15" s="168" t="s">
        <v>132</v>
      </c>
      <c r="F15" s="268" t="s">
        <v>167</v>
      </c>
      <c r="G15" s="269"/>
      <c r="H15" s="268" t="s">
        <v>121</v>
      </c>
      <c r="I15" s="269"/>
      <c r="J15" s="183"/>
      <c r="K15" s="184"/>
      <c r="L15" s="183"/>
      <c r="M15" s="184"/>
      <c r="N15" s="83"/>
      <c r="O15" s="29">
        <f t="shared" si="0"/>
        <v>0</v>
      </c>
      <c r="P15" s="29">
        <f t="shared" si="1"/>
        <v>0</v>
      </c>
      <c r="Q15" s="159"/>
      <c r="R15" s="16"/>
      <c r="S15" s="68">
        <v>7</v>
      </c>
      <c r="T15" s="16"/>
      <c r="U15" s="266"/>
      <c r="V15" s="266"/>
      <c r="W15" s="16"/>
    </row>
    <row r="16" spans="1:23" s="2" customFormat="1" ht="18" customHeight="1">
      <c r="A16" s="14"/>
      <c r="B16" s="252"/>
      <c r="C16" s="240"/>
      <c r="D16" s="180">
        <v>8</v>
      </c>
      <c r="E16" s="168" t="s">
        <v>166</v>
      </c>
      <c r="F16" s="268" t="s">
        <v>34</v>
      </c>
      <c r="G16" s="269"/>
      <c r="H16" s="268" t="s">
        <v>167</v>
      </c>
      <c r="I16" s="269"/>
      <c r="J16" s="183"/>
      <c r="K16" s="184"/>
      <c r="L16" s="183"/>
      <c r="M16" s="184"/>
      <c r="N16" s="83"/>
      <c r="O16" s="29">
        <f t="shared" si="0"/>
        <v>0</v>
      </c>
      <c r="P16" s="29">
        <f t="shared" si="1"/>
        <v>0</v>
      </c>
      <c r="Q16" s="167"/>
      <c r="R16" s="16"/>
      <c r="S16" s="131">
        <v>8</v>
      </c>
      <c r="T16" s="16"/>
      <c r="U16" s="266"/>
      <c r="V16" s="266"/>
      <c r="W16" s="16"/>
    </row>
    <row r="17" spans="1:23" s="2" customFormat="1" ht="18" customHeight="1">
      <c r="A17" s="14"/>
      <c r="B17" s="252"/>
      <c r="C17" s="240"/>
      <c r="D17" s="180">
        <v>9</v>
      </c>
      <c r="E17" s="168" t="s">
        <v>136</v>
      </c>
      <c r="F17" s="268" t="s">
        <v>66</v>
      </c>
      <c r="G17" s="269"/>
      <c r="H17" s="268" t="s">
        <v>34</v>
      </c>
      <c r="I17" s="269"/>
      <c r="J17" s="183"/>
      <c r="K17" s="184"/>
      <c r="L17" s="183"/>
      <c r="M17" s="184"/>
      <c r="N17" s="83"/>
      <c r="O17" s="29">
        <f t="shared" si="0"/>
        <v>0</v>
      </c>
      <c r="P17" s="29">
        <f t="shared" si="1"/>
        <v>0</v>
      </c>
      <c r="Q17" s="159"/>
      <c r="R17" s="16"/>
      <c r="S17" s="16"/>
      <c r="T17" s="16"/>
      <c r="U17" s="266"/>
      <c r="V17" s="266"/>
      <c r="W17" s="16"/>
    </row>
    <row r="18" spans="1:23" s="2" customFormat="1" ht="18" customHeight="1">
      <c r="A18" s="14"/>
      <c r="B18" s="252"/>
      <c r="C18" s="240"/>
      <c r="D18" s="180">
        <v>10</v>
      </c>
      <c r="E18" s="168" t="s">
        <v>135</v>
      </c>
      <c r="F18" s="268" t="s">
        <v>36</v>
      </c>
      <c r="G18" s="269"/>
      <c r="H18" s="268" t="s">
        <v>66</v>
      </c>
      <c r="I18" s="269"/>
      <c r="J18" s="183"/>
      <c r="K18" s="184"/>
      <c r="L18" s="183"/>
      <c r="M18" s="184"/>
      <c r="N18" s="83"/>
      <c r="O18" s="29">
        <f t="shared" si="0"/>
        <v>0</v>
      </c>
      <c r="P18" s="29">
        <f t="shared" si="1"/>
        <v>0</v>
      </c>
      <c r="Q18" s="159"/>
      <c r="R18" s="16"/>
      <c r="S18" s="16"/>
      <c r="T18" s="16"/>
      <c r="U18" s="266"/>
      <c r="V18" s="266"/>
      <c r="W18" s="16"/>
    </row>
    <row r="19" spans="1:23" s="2" customFormat="1" ht="18" customHeight="1">
      <c r="A19" s="14"/>
      <c r="B19" s="252"/>
      <c r="C19" s="240"/>
      <c r="D19" s="180"/>
      <c r="E19" s="1"/>
      <c r="F19" s="220"/>
      <c r="G19" s="221"/>
      <c r="H19" s="220"/>
      <c r="I19" s="221"/>
      <c r="J19" s="183"/>
      <c r="K19" s="184"/>
      <c r="L19" s="183"/>
      <c r="M19" s="184"/>
      <c r="N19" s="83"/>
      <c r="O19" s="29">
        <f t="shared" si="0"/>
        <v>0</v>
      </c>
      <c r="P19" s="29" t="e">
        <f>N19-#REF!</f>
        <v>#REF!</v>
      </c>
      <c r="Q19" s="159"/>
      <c r="R19" s="16"/>
      <c r="S19" s="16"/>
      <c r="T19" s="16"/>
      <c r="U19" s="266"/>
      <c r="V19" s="266"/>
      <c r="W19" s="16"/>
    </row>
    <row r="20" spans="1:23" s="2" customFormat="1" ht="18" customHeight="1">
      <c r="A20" s="14"/>
      <c r="B20" s="252"/>
      <c r="C20" s="240"/>
      <c r="D20" s="180"/>
      <c r="E20" s="1" t="s">
        <v>128</v>
      </c>
      <c r="F20" s="220" t="s">
        <v>195</v>
      </c>
      <c r="G20" s="221"/>
      <c r="H20" s="220" t="s">
        <v>73</v>
      </c>
      <c r="I20" s="221"/>
      <c r="J20" s="183"/>
      <c r="K20" s="184"/>
      <c r="L20" s="183"/>
      <c r="M20" s="184"/>
      <c r="N20" s="83"/>
      <c r="O20" s="29">
        <f t="shared" si="0"/>
        <v>0</v>
      </c>
      <c r="P20" s="29">
        <f t="shared" ref="P20:P24" si="2">N20-N19</f>
        <v>0</v>
      </c>
      <c r="Q20" s="159"/>
      <c r="R20" s="16"/>
      <c r="S20" s="16"/>
      <c r="T20" s="16"/>
      <c r="U20" s="266"/>
      <c r="V20" s="266"/>
      <c r="W20" s="16"/>
    </row>
    <row r="21" spans="1:23" s="2" customFormat="1" ht="18" customHeight="1">
      <c r="A21" s="14"/>
      <c r="B21" s="252"/>
      <c r="C21" s="240"/>
      <c r="D21" s="180"/>
      <c r="E21" s="1" t="s">
        <v>72</v>
      </c>
      <c r="F21" s="220" t="s">
        <v>73</v>
      </c>
      <c r="G21" s="221"/>
      <c r="H21" s="220" t="s">
        <v>195</v>
      </c>
      <c r="I21" s="221"/>
      <c r="J21" s="183"/>
      <c r="K21" s="184"/>
      <c r="L21" s="183"/>
      <c r="M21" s="184"/>
      <c r="N21" s="83"/>
      <c r="O21" s="29">
        <f t="shared" si="0"/>
        <v>0</v>
      </c>
      <c r="P21" s="29">
        <f t="shared" si="2"/>
        <v>0</v>
      </c>
      <c r="Q21" s="159"/>
      <c r="R21" s="16"/>
      <c r="S21" s="16"/>
      <c r="T21" s="16"/>
      <c r="U21" s="266"/>
      <c r="V21" s="266"/>
      <c r="W21" s="16"/>
    </row>
    <row r="22" spans="1:23" s="2" customFormat="1" ht="18" customHeight="1">
      <c r="A22" s="14"/>
      <c r="B22" s="252"/>
      <c r="C22" s="240"/>
      <c r="D22" s="180"/>
      <c r="E22" s="169"/>
      <c r="F22" s="220"/>
      <c r="G22" s="221"/>
      <c r="H22" s="220"/>
      <c r="I22" s="221"/>
      <c r="J22" s="183"/>
      <c r="K22" s="184"/>
      <c r="L22" s="183"/>
      <c r="M22" s="184"/>
      <c r="N22" s="83"/>
      <c r="O22" s="29">
        <f t="shared" si="0"/>
        <v>0</v>
      </c>
      <c r="P22" s="29">
        <f t="shared" si="2"/>
        <v>0</v>
      </c>
      <c r="Q22" s="159"/>
      <c r="R22" s="16"/>
      <c r="S22" s="16"/>
      <c r="T22" s="16"/>
      <c r="U22" s="266"/>
      <c r="V22" s="266"/>
      <c r="W22" s="16"/>
    </row>
    <row r="23" spans="1:23" s="2" customFormat="1" ht="18" customHeight="1">
      <c r="A23" s="14"/>
      <c r="B23" s="252"/>
      <c r="C23" s="240"/>
      <c r="D23" s="180"/>
      <c r="E23" s="1" t="s">
        <v>201</v>
      </c>
      <c r="F23" s="220" t="s">
        <v>159</v>
      </c>
      <c r="G23" s="221"/>
      <c r="H23" s="220" t="s">
        <v>158</v>
      </c>
      <c r="I23" s="221"/>
      <c r="J23" s="183"/>
      <c r="K23" s="184"/>
      <c r="L23" s="183"/>
      <c r="M23" s="184"/>
      <c r="N23" s="83"/>
      <c r="O23" s="29">
        <f t="shared" si="0"/>
        <v>0</v>
      </c>
      <c r="P23" s="29">
        <f t="shared" si="2"/>
        <v>0</v>
      </c>
      <c r="Q23" s="166"/>
      <c r="R23" s="16"/>
      <c r="S23" s="16"/>
      <c r="T23" s="16"/>
      <c r="U23" s="266"/>
      <c r="V23" s="266"/>
      <c r="W23" s="16"/>
    </row>
    <row r="24" spans="1:23" s="2" customFormat="1" ht="18" customHeight="1">
      <c r="A24" s="14"/>
      <c r="B24" s="252"/>
      <c r="C24" s="240"/>
      <c r="D24" s="180"/>
      <c r="E24" s="1" t="s">
        <v>200</v>
      </c>
      <c r="F24" s="220" t="s">
        <v>196</v>
      </c>
      <c r="G24" s="221"/>
      <c r="H24" s="220" t="s">
        <v>158</v>
      </c>
      <c r="I24" s="221"/>
      <c r="J24" s="183"/>
      <c r="K24" s="184"/>
      <c r="L24" s="183"/>
      <c r="M24" s="184"/>
      <c r="N24" s="83"/>
      <c r="O24" s="29">
        <f t="shared" si="0"/>
        <v>0</v>
      </c>
      <c r="P24" s="29">
        <f t="shared" si="2"/>
        <v>0</v>
      </c>
      <c r="Q24" s="167"/>
      <c r="R24" s="16"/>
      <c r="S24" s="16"/>
      <c r="T24" s="16"/>
      <c r="U24" s="266"/>
      <c r="V24" s="266"/>
      <c r="W24" s="16"/>
    </row>
    <row r="25" spans="1:23" s="2" customFormat="1" ht="18" customHeight="1">
      <c r="A25" s="14"/>
      <c r="B25" s="252"/>
      <c r="C25" s="240"/>
      <c r="D25" s="180"/>
      <c r="E25" s="1" t="s">
        <v>199</v>
      </c>
      <c r="F25" s="220" t="s">
        <v>159</v>
      </c>
      <c r="G25" s="221"/>
      <c r="H25" s="220" t="s">
        <v>196</v>
      </c>
      <c r="I25" s="221"/>
      <c r="J25" s="183"/>
      <c r="K25" s="184"/>
      <c r="L25" s="183"/>
      <c r="M25" s="184"/>
      <c r="N25" s="29"/>
      <c r="O25" s="29">
        <f t="shared" si="0"/>
        <v>0</v>
      </c>
      <c r="P25" s="29">
        <f t="shared" si="1"/>
        <v>0</v>
      </c>
      <c r="Q25" s="159"/>
      <c r="R25" s="16"/>
      <c r="S25" s="16"/>
      <c r="T25" s="16"/>
      <c r="U25" s="266"/>
      <c r="V25" s="266"/>
      <c r="W25" s="16"/>
    </row>
    <row r="26" spans="1:23" s="2" customFormat="1" ht="18" customHeight="1">
      <c r="A26" s="14"/>
      <c r="B26" s="252"/>
      <c r="C26" s="24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2" customFormat="1" ht="18" customHeight="1">
      <c r="A27" s="14"/>
      <c r="B27" s="252"/>
      <c r="C27" s="240"/>
      <c r="D27" s="229" t="s">
        <v>21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14"/>
    </row>
    <row r="28" spans="1:23" s="2" customFormat="1" ht="18" customHeight="1">
      <c r="A28" s="14"/>
      <c r="B28" s="252"/>
      <c r="C28" s="240"/>
      <c r="D28" s="241" t="s">
        <v>1</v>
      </c>
      <c r="E28" s="228" t="s">
        <v>14</v>
      </c>
      <c r="F28" s="222" t="s">
        <v>44</v>
      </c>
      <c r="G28" s="227" t="s">
        <v>18</v>
      </c>
      <c r="H28" s="259" t="s">
        <v>194</v>
      </c>
      <c r="I28" s="231" t="s">
        <v>15</v>
      </c>
      <c r="J28" s="232"/>
      <c r="K28" s="232"/>
      <c r="L28" s="232"/>
      <c r="M28" s="232"/>
      <c r="N28" s="232"/>
      <c r="O28" s="233"/>
      <c r="P28" s="231" t="s">
        <v>16</v>
      </c>
      <c r="Q28" s="232"/>
      <c r="R28" s="232"/>
      <c r="S28" s="232"/>
      <c r="T28" s="232"/>
      <c r="U28" s="232"/>
      <c r="V28" s="233"/>
      <c r="W28" s="14"/>
    </row>
    <row r="29" spans="1:23" s="2" customFormat="1" ht="18" customHeight="1">
      <c r="A29" s="14"/>
      <c r="B29" s="252"/>
      <c r="C29" s="240"/>
      <c r="D29" s="241"/>
      <c r="E29" s="228"/>
      <c r="F29" s="223"/>
      <c r="G29" s="227"/>
      <c r="H29" s="260"/>
      <c r="I29" s="99" t="s">
        <v>77</v>
      </c>
      <c r="J29" s="31" t="s">
        <v>17</v>
      </c>
      <c r="K29" s="22">
        <v>1</v>
      </c>
      <c r="L29" s="19">
        <v>2</v>
      </c>
      <c r="M29" s="20">
        <v>3</v>
      </c>
      <c r="N29" s="21">
        <v>4</v>
      </c>
      <c r="O29" s="26">
        <v>5</v>
      </c>
      <c r="P29" s="99" t="s">
        <v>77</v>
      </c>
      <c r="Q29" s="31" t="s">
        <v>17</v>
      </c>
      <c r="R29" s="22">
        <v>1</v>
      </c>
      <c r="S29" s="19">
        <v>2</v>
      </c>
      <c r="T29" s="20">
        <v>3</v>
      </c>
      <c r="U29" s="21">
        <v>4</v>
      </c>
      <c r="V29" s="26">
        <v>5</v>
      </c>
      <c r="W29" s="14"/>
    </row>
    <row r="30" spans="1:23" s="2" customFormat="1" ht="18" customHeight="1">
      <c r="A30" s="14"/>
      <c r="B30" s="252"/>
      <c r="C30" s="240"/>
      <c r="D30" s="180">
        <v>1</v>
      </c>
      <c r="E30" s="1" t="s">
        <v>72</v>
      </c>
      <c r="F30" s="33"/>
      <c r="G30" s="69">
        <f t="shared" ref="G30:G42" si="3">J30+Q30</f>
        <v>0</v>
      </c>
      <c r="H30" s="98"/>
      <c r="I30" s="127" t="s">
        <v>203</v>
      </c>
      <c r="J30" s="25">
        <f t="shared" ref="J30:J44" si="4">SUM(K30:O30)</f>
        <v>0</v>
      </c>
      <c r="K30" s="39"/>
      <c r="L30" s="39"/>
      <c r="M30" s="39"/>
      <c r="N30" s="39"/>
      <c r="O30" s="39"/>
      <c r="P30" s="127" t="s">
        <v>85</v>
      </c>
      <c r="Q30" s="25">
        <f t="shared" ref="Q30:Q44" si="5">SUM(R30:V30)</f>
        <v>0</v>
      </c>
      <c r="R30" s="39"/>
      <c r="S30" s="39"/>
      <c r="T30" s="39"/>
      <c r="U30" s="39"/>
      <c r="V30" s="39"/>
      <c r="W30" s="14"/>
    </row>
    <row r="31" spans="1:23" s="2" customFormat="1" ht="18" customHeight="1">
      <c r="A31" s="14"/>
      <c r="B31" s="252"/>
      <c r="C31" s="240"/>
      <c r="D31" s="180">
        <v>2</v>
      </c>
      <c r="E31" s="1" t="s">
        <v>166</v>
      </c>
      <c r="F31" s="33"/>
      <c r="G31" s="69">
        <f t="shared" si="3"/>
        <v>0</v>
      </c>
      <c r="H31" s="69">
        <f t="shared" ref="H31:H44" si="6">G30-G31</f>
        <v>0</v>
      </c>
      <c r="I31" s="127" t="s">
        <v>174</v>
      </c>
      <c r="J31" s="25">
        <f t="shared" si="4"/>
        <v>0</v>
      </c>
      <c r="K31" s="39"/>
      <c r="L31" s="39"/>
      <c r="M31" s="39"/>
      <c r="N31" s="39"/>
      <c r="O31" s="39"/>
      <c r="P31" s="127" t="s">
        <v>84</v>
      </c>
      <c r="Q31" s="25">
        <f t="shared" si="5"/>
        <v>0</v>
      </c>
      <c r="R31" s="39"/>
      <c r="S31" s="39"/>
      <c r="T31" s="39"/>
      <c r="U31" s="39"/>
      <c r="V31" s="39"/>
      <c r="W31" s="14"/>
    </row>
    <row r="32" spans="1:23" s="2" customFormat="1" ht="18" customHeight="1">
      <c r="A32" s="14"/>
      <c r="B32" s="252"/>
      <c r="C32" s="240"/>
      <c r="D32" s="180">
        <v>3</v>
      </c>
      <c r="E32" s="1" t="s">
        <v>136</v>
      </c>
      <c r="F32" s="33"/>
      <c r="G32" s="69">
        <f t="shared" si="3"/>
        <v>0</v>
      </c>
      <c r="H32" s="69">
        <f t="shared" si="6"/>
        <v>0</v>
      </c>
      <c r="I32" s="127" t="s">
        <v>84</v>
      </c>
      <c r="J32" s="25">
        <f t="shared" si="4"/>
        <v>0</v>
      </c>
      <c r="K32" s="39"/>
      <c r="L32" s="39"/>
      <c r="M32" s="39"/>
      <c r="N32" s="39"/>
      <c r="O32" s="39"/>
      <c r="P32" s="127" t="s">
        <v>80</v>
      </c>
      <c r="Q32" s="25">
        <f t="shared" si="5"/>
        <v>0</v>
      </c>
      <c r="R32" s="39"/>
      <c r="S32" s="39"/>
      <c r="T32" s="39"/>
      <c r="U32" s="39"/>
      <c r="V32" s="39"/>
      <c r="W32" s="14"/>
    </row>
    <row r="33" spans="1:23" s="2" customFormat="1" ht="18" customHeight="1">
      <c r="A33" s="14"/>
      <c r="B33" s="252"/>
      <c r="C33" s="240"/>
      <c r="D33" s="180">
        <v>4</v>
      </c>
      <c r="E33" s="1" t="s">
        <v>186</v>
      </c>
      <c r="F33" s="33"/>
      <c r="G33" s="69">
        <f t="shared" si="3"/>
        <v>0</v>
      </c>
      <c r="H33" s="69">
        <f t="shared" si="6"/>
        <v>0</v>
      </c>
      <c r="I33" s="127" t="s">
        <v>87</v>
      </c>
      <c r="J33" s="25">
        <f t="shared" si="4"/>
        <v>0</v>
      </c>
      <c r="K33" s="39"/>
      <c r="L33" s="39"/>
      <c r="M33" s="39"/>
      <c r="N33" s="39"/>
      <c r="O33" s="39"/>
      <c r="P33" s="127" t="s">
        <v>83</v>
      </c>
      <c r="Q33" s="25">
        <f t="shared" si="5"/>
        <v>0</v>
      </c>
      <c r="R33" s="39"/>
      <c r="S33" s="39"/>
      <c r="T33" s="39"/>
      <c r="U33" s="39"/>
      <c r="V33" s="39"/>
      <c r="W33" s="14"/>
    </row>
    <row r="34" spans="1:23" s="2" customFormat="1" ht="18" customHeight="1">
      <c r="A34" s="14"/>
      <c r="B34" s="252"/>
      <c r="C34" s="240"/>
      <c r="D34" s="180">
        <v>5</v>
      </c>
      <c r="E34" s="1" t="s">
        <v>67</v>
      </c>
      <c r="F34" s="33"/>
      <c r="G34" s="69">
        <f t="shared" si="3"/>
        <v>0</v>
      </c>
      <c r="H34" s="69">
        <f t="shared" si="6"/>
        <v>0</v>
      </c>
      <c r="I34" s="127" t="s">
        <v>82</v>
      </c>
      <c r="J34" s="25">
        <f t="shared" si="4"/>
        <v>0</v>
      </c>
      <c r="K34" s="39"/>
      <c r="L34" s="39"/>
      <c r="M34" s="39"/>
      <c r="N34" s="39"/>
      <c r="O34" s="39"/>
      <c r="P34" s="127" t="s">
        <v>88</v>
      </c>
      <c r="Q34" s="25">
        <f t="shared" si="5"/>
        <v>0</v>
      </c>
      <c r="R34" s="39"/>
      <c r="S34" s="39"/>
      <c r="T34" s="39"/>
      <c r="U34" s="39"/>
      <c r="V34" s="39"/>
      <c r="W34" s="14"/>
    </row>
    <row r="35" spans="1:23" s="2" customFormat="1" ht="18" customHeight="1">
      <c r="A35" s="14"/>
      <c r="B35" s="252"/>
      <c r="C35" s="240"/>
      <c r="D35" s="180">
        <v>6</v>
      </c>
      <c r="E35" s="1" t="s">
        <v>97</v>
      </c>
      <c r="F35" s="33"/>
      <c r="G35" s="69">
        <f t="shared" si="3"/>
        <v>0</v>
      </c>
      <c r="H35" s="69">
        <f t="shared" si="6"/>
        <v>0</v>
      </c>
      <c r="I35" s="127" t="s">
        <v>83</v>
      </c>
      <c r="J35" s="25">
        <f t="shared" si="4"/>
        <v>0</v>
      </c>
      <c r="K35" s="39"/>
      <c r="L35" s="39"/>
      <c r="M35" s="39"/>
      <c r="N35" s="39"/>
      <c r="O35" s="39"/>
      <c r="P35" s="127" t="s">
        <v>123</v>
      </c>
      <c r="Q35" s="25">
        <f t="shared" si="5"/>
        <v>0</v>
      </c>
      <c r="R35" s="39"/>
      <c r="S35" s="39"/>
      <c r="T35" s="39"/>
      <c r="U35" s="39"/>
      <c r="V35" s="39"/>
      <c r="W35" s="14"/>
    </row>
    <row r="36" spans="1:23" s="2" customFormat="1" ht="18" customHeight="1">
      <c r="A36" s="14"/>
      <c r="B36" s="252"/>
      <c r="C36" s="240"/>
      <c r="D36" s="180">
        <v>7</v>
      </c>
      <c r="E36" s="1" t="s">
        <v>132</v>
      </c>
      <c r="F36" s="33"/>
      <c r="G36" s="69">
        <f t="shared" si="3"/>
        <v>0</v>
      </c>
      <c r="H36" s="69">
        <f t="shared" si="6"/>
        <v>0</v>
      </c>
      <c r="I36" s="127" t="s">
        <v>123</v>
      </c>
      <c r="J36" s="25">
        <f t="shared" si="4"/>
        <v>0</v>
      </c>
      <c r="K36" s="39"/>
      <c r="L36" s="39"/>
      <c r="M36" s="39"/>
      <c r="N36" s="39"/>
      <c r="O36" s="39"/>
      <c r="P36" s="127" t="s">
        <v>174</v>
      </c>
      <c r="Q36" s="25">
        <f t="shared" si="5"/>
        <v>0</v>
      </c>
      <c r="R36" s="39"/>
      <c r="S36" s="39"/>
      <c r="T36" s="39"/>
      <c r="U36" s="39"/>
      <c r="V36" s="39"/>
      <c r="W36" s="14"/>
    </row>
    <row r="37" spans="1:23" s="2" customFormat="1" ht="18" customHeight="1">
      <c r="A37" s="14"/>
      <c r="B37" s="252"/>
      <c r="C37" s="240"/>
      <c r="D37" s="180">
        <v>8</v>
      </c>
      <c r="E37" s="1" t="s">
        <v>133</v>
      </c>
      <c r="F37" s="33"/>
      <c r="G37" s="69">
        <f t="shared" si="3"/>
        <v>0</v>
      </c>
      <c r="H37" s="69">
        <f t="shared" si="6"/>
        <v>0</v>
      </c>
      <c r="I37" s="127" t="s">
        <v>88</v>
      </c>
      <c r="J37" s="25">
        <f t="shared" si="4"/>
        <v>0</v>
      </c>
      <c r="K37" s="39"/>
      <c r="L37" s="39"/>
      <c r="M37" s="39"/>
      <c r="N37" s="39"/>
      <c r="O37" s="39"/>
      <c r="P37" s="127" t="s">
        <v>87</v>
      </c>
      <c r="Q37" s="25">
        <f t="shared" si="5"/>
        <v>0</v>
      </c>
      <c r="R37" s="39"/>
      <c r="S37" s="39"/>
      <c r="T37" s="39"/>
      <c r="U37" s="39"/>
      <c r="V37" s="39"/>
      <c r="W37" s="14"/>
    </row>
    <row r="38" spans="1:23" s="2" customFormat="1" ht="18" customHeight="1">
      <c r="A38" s="14"/>
      <c r="B38" s="252"/>
      <c r="C38" s="240"/>
      <c r="D38" s="180">
        <v>9</v>
      </c>
      <c r="E38" s="1" t="s">
        <v>128</v>
      </c>
      <c r="F38" s="33"/>
      <c r="G38" s="69">
        <f t="shared" si="3"/>
        <v>0</v>
      </c>
      <c r="H38" s="69">
        <f t="shared" si="6"/>
        <v>0</v>
      </c>
      <c r="I38" s="127" t="s">
        <v>85</v>
      </c>
      <c r="J38" s="25">
        <f t="shared" si="4"/>
        <v>0</v>
      </c>
      <c r="K38" s="39"/>
      <c r="L38" s="39"/>
      <c r="M38" s="39"/>
      <c r="N38" s="39"/>
      <c r="O38" s="39"/>
      <c r="P38" s="127" t="s">
        <v>203</v>
      </c>
      <c r="Q38" s="25">
        <f t="shared" si="5"/>
        <v>0</v>
      </c>
      <c r="R38" s="39"/>
      <c r="S38" s="39"/>
      <c r="T38" s="39"/>
      <c r="U38" s="39"/>
      <c r="V38" s="39"/>
      <c r="W38" s="14"/>
    </row>
    <row r="39" spans="1:23" s="2" customFormat="1" ht="18" customHeight="1">
      <c r="A39" s="14"/>
      <c r="B39" s="252"/>
      <c r="C39" s="240"/>
      <c r="D39" s="180">
        <v>10</v>
      </c>
      <c r="E39" s="1" t="s">
        <v>131</v>
      </c>
      <c r="F39" s="33"/>
      <c r="G39" s="69">
        <f t="shared" si="3"/>
        <v>0</v>
      </c>
      <c r="H39" s="69">
        <f t="shared" si="6"/>
        <v>0</v>
      </c>
      <c r="I39" s="127" t="s">
        <v>120</v>
      </c>
      <c r="J39" s="25">
        <f t="shared" si="4"/>
        <v>0</v>
      </c>
      <c r="K39" s="39"/>
      <c r="L39" s="39"/>
      <c r="M39" s="39"/>
      <c r="N39" s="39"/>
      <c r="O39" s="39"/>
      <c r="P39" s="127" t="s">
        <v>117</v>
      </c>
      <c r="Q39" s="25">
        <f t="shared" si="5"/>
        <v>0</v>
      </c>
      <c r="R39" s="39"/>
      <c r="S39" s="39"/>
      <c r="T39" s="39"/>
      <c r="U39" s="39"/>
      <c r="V39" s="39"/>
      <c r="W39" s="14"/>
    </row>
    <row r="40" spans="1:23" s="2" customFormat="1" ht="18" customHeight="1">
      <c r="A40" s="14"/>
      <c r="B40" s="252"/>
      <c r="C40" s="240"/>
      <c r="D40" s="180">
        <v>11</v>
      </c>
      <c r="E40" s="1" t="s">
        <v>50</v>
      </c>
      <c r="F40" s="33"/>
      <c r="G40" s="69">
        <f t="shared" si="3"/>
        <v>0</v>
      </c>
      <c r="H40" s="69">
        <f t="shared" si="6"/>
        <v>0</v>
      </c>
      <c r="I40" s="127" t="s">
        <v>117</v>
      </c>
      <c r="J40" s="25">
        <f t="shared" si="4"/>
        <v>0</v>
      </c>
      <c r="K40" s="39"/>
      <c r="L40" s="39"/>
      <c r="M40" s="39"/>
      <c r="N40" s="39"/>
      <c r="O40" s="39"/>
      <c r="P40" s="127" t="s">
        <v>82</v>
      </c>
      <c r="Q40" s="25">
        <f t="shared" si="5"/>
        <v>0</v>
      </c>
      <c r="R40" s="39"/>
      <c r="S40" s="39"/>
      <c r="T40" s="39"/>
      <c r="U40" s="39"/>
      <c r="V40" s="39"/>
      <c r="W40" s="14"/>
    </row>
    <row r="41" spans="1:23" s="2" customFormat="1" ht="18" customHeight="1">
      <c r="A41" s="14"/>
      <c r="B41" s="252"/>
      <c r="C41" s="240"/>
      <c r="D41" s="180">
        <v>12</v>
      </c>
      <c r="E41" s="1" t="s">
        <v>201</v>
      </c>
      <c r="F41" s="33"/>
      <c r="G41" s="69">
        <f t="shared" si="3"/>
        <v>0</v>
      </c>
      <c r="H41" s="69">
        <f t="shared" si="6"/>
        <v>0</v>
      </c>
      <c r="I41" s="127" t="s">
        <v>89</v>
      </c>
      <c r="J41" s="25">
        <f t="shared" si="4"/>
        <v>0</v>
      </c>
      <c r="K41" s="39"/>
      <c r="L41" s="39"/>
      <c r="M41" s="39"/>
      <c r="N41" s="39"/>
      <c r="O41" s="39"/>
      <c r="P41" s="127" t="s">
        <v>86</v>
      </c>
      <c r="Q41" s="25">
        <f t="shared" si="5"/>
        <v>0</v>
      </c>
      <c r="R41" s="39"/>
      <c r="S41" s="39"/>
      <c r="T41" s="39"/>
      <c r="U41" s="39"/>
      <c r="V41" s="39"/>
      <c r="W41" s="14"/>
    </row>
    <row r="42" spans="1:23" s="2" customFormat="1" ht="18" customHeight="1">
      <c r="A42" s="14"/>
      <c r="B42" s="252"/>
      <c r="C42" s="240"/>
      <c r="D42" s="180">
        <v>13</v>
      </c>
      <c r="E42" s="1" t="s">
        <v>200</v>
      </c>
      <c r="F42" s="33"/>
      <c r="G42" s="69">
        <f t="shared" si="3"/>
        <v>0</v>
      </c>
      <c r="H42" s="69">
        <f t="shared" si="6"/>
        <v>0</v>
      </c>
      <c r="I42" s="127" t="s">
        <v>86</v>
      </c>
      <c r="J42" s="25">
        <f t="shared" si="4"/>
        <v>0</v>
      </c>
      <c r="K42" s="39"/>
      <c r="L42" s="39"/>
      <c r="M42" s="39"/>
      <c r="N42" s="39"/>
      <c r="O42" s="39"/>
      <c r="P42" s="127" t="s">
        <v>204</v>
      </c>
      <c r="Q42" s="25">
        <f t="shared" si="5"/>
        <v>0</v>
      </c>
      <c r="R42" s="39"/>
      <c r="S42" s="39"/>
      <c r="T42" s="39"/>
      <c r="U42" s="39"/>
      <c r="V42" s="39"/>
      <c r="W42" s="14"/>
    </row>
    <row r="43" spans="1:23" s="2" customFormat="1" ht="18" customHeight="1">
      <c r="A43" s="14"/>
      <c r="B43" s="252"/>
      <c r="C43" s="240"/>
      <c r="D43" s="180">
        <v>14</v>
      </c>
      <c r="E43" s="1" t="s">
        <v>135</v>
      </c>
      <c r="F43" s="33"/>
      <c r="G43" s="69">
        <f>J43+Q43</f>
        <v>0</v>
      </c>
      <c r="H43" s="69">
        <f t="shared" si="6"/>
        <v>0</v>
      </c>
      <c r="I43" s="127" t="s">
        <v>80</v>
      </c>
      <c r="J43" s="25">
        <f t="shared" si="4"/>
        <v>0</v>
      </c>
      <c r="K43" s="39"/>
      <c r="L43" s="39"/>
      <c r="M43" s="39"/>
      <c r="N43" s="39"/>
      <c r="O43" s="39"/>
      <c r="P43" s="127" t="s">
        <v>79</v>
      </c>
      <c r="Q43" s="25">
        <f t="shared" si="5"/>
        <v>0</v>
      </c>
      <c r="R43" s="39"/>
      <c r="S43" s="39"/>
      <c r="T43" s="39"/>
      <c r="U43" s="39"/>
      <c r="V43" s="39"/>
      <c r="W43" s="14"/>
    </row>
    <row r="44" spans="1:23" s="2" customFormat="1" ht="18" customHeight="1">
      <c r="A44" s="14"/>
      <c r="B44" s="252"/>
      <c r="C44" s="240"/>
      <c r="D44" s="180">
        <v>15</v>
      </c>
      <c r="E44" s="1" t="s">
        <v>199</v>
      </c>
      <c r="F44" s="33"/>
      <c r="G44" s="69">
        <f>J44+Q44</f>
        <v>0</v>
      </c>
      <c r="H44" s="69">
        <f t="shared" si="6"/>
        <v>0</v>
      </c>
      <c r="I44" s="127" t="s">
        <v>204</v>
      </c>
      <c r="J44" s="25">
        <f t="shared" si="4"/>
        <v>0</v>
      </c>
      <c r="K44" s="39"/>
      <c r="L44" s="39"/>
      <c r="M44" s="39"/>
      <c r="N44" s="39"/>
      <c r="O44" s="39"/>
      <c r="P44" s="127" t="s">
        <v>89</v>
      </c>
      <c r="Q44" s="25">
        <f t="shared" si="5"/>
        <v>0</v>
      </c>
      <c r="R44" s="39"/>
      <c r="S44" s="39"/>
      <c r="T44" s="39"/>
      <c r="U44" s="39"/>
      <c r="V44" s="39"/>
      <c r="W44" s="14"/>
    </row>
    <row r="45" spans="1:23" s="2" customFormat="1" ht="18" customHeight="1">
      <c r="A45" s="14"/>
      <c r="B45" s="252"/>
      <c r="C45" s="14"/>
      <c r="D45" s="14"/>
      <c r="E45" s="10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s="2" customFormat="1" ht="18" customHeight="1">
      <c r="A46" s="14"/>
      <c r="B46" s="252"/>
      <c r="C46" s="40"/>
      <c r="D46" s="30"/>
      <c r="E46" s="40"/>
      <c r="F46" s="30"/>
      <c r="G46" s="40"/>
      <c r="H46" s="40"/>
      <c r="I46" s="30"/>
      <c r="J46" s="40"/>
      <c r="K46" s="30"/>
      <c r="L46" s="40"/>
      <c r="M46" s="30"/>
      <c r="N46" s="40"/>
      <c r="O46" s="30"/>
      <c r="P46" s="40"/>
      <c r="Q46" s="30"/>
      <c r="R46" s="40"/>
      <c r="S46" s="30"/>
      <c r="T46" s="40"/>
      <c r="U46" s="30"/>
      <c r="V46" s="40"/>
      <c r="W46" s="14"/>
    </row>
    <row r="47" spans="1:23" s="2" customFormat="1" ht="18" customHeight="1">
      <c r="A47" s="14"/>
      <c r="B47" s="252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4"/>
    </row>
    <row r="48" spans="1:23" s="2" customFormat="1" ht="18" customHeight="1">
      <c r="A48" s="14"/>
      <c r="B48" s="252"/>
      <c r="C48" s="240" t="s">
        <v>59</v>
      </c>
      <c r="D48" s="229" t="s">
        <v>106</v>
      </c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30"/>
      <c r="R48" s="16"/>
      <c r="S48" s="16"/>
      <c r="T48" s="16"/>
      <c r="U48" s="266" t="s">
        <v>212</v>
      </c>
      <c r="V48" s="266"/>
      <c r="W48" s="16"/>
    </row>
    <row r="49" spans="1:23" s="2" customFormat="1" ht="18" customHeight="1">
      <c r="A49" s="14"/>
      <c r="B49" s="252"/>
      <c r="C49" s="240"/>
      <c r="D49" s="217" t="s">
        <v>1</v>
      </c>
      <c r="E49" s="228" t="s">
        <v>14</v>
      </c>
      <c r="F49" s="228" t="s">
        <v>64</v>
      </c>
      <c r="G49" s="228"/>
      <c r="H49" s="228" t="s">
        <v>5</v>
      </c>
      <c r="I49" s="228"/>
      <c r="J49" s="187" t="s">
        <v>0</v>
      </c>
      <c r="K49" s="187"/>
      <c r="L49" s="224" t="s">
        <v>11</v>
      </c>
      <c r="M49" s="224"/>
      <c r="N49" s="226" t="s">
        <v>3</v>
      </c>
      <c r="O49" s="253" t="s">
        <v>94</v>
      </c>
      <c r="P49" s="253"/>
      <c r="Q49" s="239" t="s">
        <v>75</v>
      </c>
      <c r="R49" s="16"/>
      <c r="S49" s="16"/>
      <c r="T49" s="16"/>
      <c r="U49" s="266"/>
      <c r="V49" s="266"/>
      <c r="W49" s="16"/>
    </row>
    <row r="50" spans="1:23" s="2" customFormat="1" ht="18" customHeight="1">
      <c r="A50" s="14"/>
      <c r="B50" s="252"/>
      <c r="C50" s="240"/>
      <c r="D50" s="217"/>
      <c r="E50" s="228"/>
      <c r="F50" s="228"/>
      <c r="G50" s="228"/>
      <c r="H50" s="228"/>
      <c r="I50" s="228"/>
      <c r="J50" s="187"/>
      <c r="K50" s="187"/>
      <c r="L50" s="224"/>
      <c r="M50" s="224"/>
      <c r="N50" s="226"/>
      <c r="O50" s="182" t="s">
        <v>92</v>
      </c>
      <c r="P50" s="182" t="s">
        <v>93</v>
      </c>
      <c r="Q50" s="239"/>
      <c r="R50" s="16"/>
      <c r="S50" s="16"/>
      <c r="T50" s="16"/>
      <c r="U50" s="266"/>
      <c r="V50" s="266"/>
      <c r="W50" s="16"/>
    </row>
    <row r="51" spans="1:23" s="2" customFormat="1" ht="18" customHeight="1">
      <c r="A51" s="14"/>
      <c r="B51" s="252"/>
      <c r="C51" s="240"/>
      <c r="D51" s="180">
        <v>1</v>
      </c>
      <c r="E51" s="1" t="s">
        <v>132</v>
      </c>
      <c r="F51" s="183"/>
      <c r="G51" s="184"/>
      <c r="H51" s="183"/>
      <c r="I51" s="184"/>
      <c r="J51" s="183"/>
      <c r="K51" s="184"/>
      <c r="L51" s="183"/>
      <c r="M51" s="184"/>
      <c r="N51" s="29"/>
      <c r="O51" s="98"/>
      <c r="P51" s="98"/>
      <c r="Q51" s="159"/>
      <c r="R51" s="16"/>
      <c r="S51" s="62">
        <v>1</v>
      </c>
      <c r="T51" s="16"/>
      <c r="U51" s="266"/>
      <c r="V51" s="266"/>
      <c r="W51" s="16"/>
    </row>
    <row r="52" spans="1:23" s="2" customFormat="1" ht="18" customHeight="1">
      <c r="A52" s="14"/>
      <c r="B52" s="252"/>
      <c r="C52" s="240"/>
      <c r="D52" s="180">
        <v>2</v>
      </c>
      <c r="E52" s="1" t="s">
        <v>186</v>
      </c>
      <c r="F52" s="183"/>
      <c r="G52" s="184"/>
      <c r="H52" s="183"/>
      <c r="I52" s="184"/>
      <c r="J52" s="183"/>
      <c r="K52" s="184"/>
      <c r="L52" s="183"/>
      <c r="M52" s="184"/>
      <c r="N52" s="29"/>
      <c r="O52" s="120">
        <f>N52-$N$51</f>
        <v>0</v>
      </c>
      <c r="P52" s="129"/>
      <c r="Q52" s="159"/>
      <c r="R52" s="16"/>
      <c r="S52" s="63">
        <v>2</v>
      </c>
      <c r="T52" s="16"/>
      <c r="U52" s="266"/>
      <c r="V52" s="266"/>
      <c r="W52" s="16"/>
    </row>
    <row r="53" spans="1:23" s="2" customFormat="1" ht="18" customHeight="1">
      <c r="A53" s="14"/>
      <c r="B53" s="252"/>
      <c r="C53" s="240"/>
      <c r="D53" s="180">
        <v>3</v>
      </c>
      <c r="E53" s="1" t="s">
        <v>187</v>
      </c>
      <c r="F53" s="183"/>
      <c r="G53" s="184"/>
      <c r="H53" s="183"/>
      <c r="I53" s="184"/>
      <c r="J53" s="183"/>
      <c r="K53" s="184"/>
      <c r="L53" s="183"/>
      <c r="M53" s="184"/>
      <c r="N53" s="29"/>
      <c r="O53" s="120">
        <f t="shared" ref="O53:O64" si="7">N53-$N$51</f>
        <v>0</v>
      </c>
      <c r="P53" s="120">
        <f>N53-N52</f>
        <v>0</v>
      </c>
      <c r="Q53" s="159"/>
      <c r="R53" s="16"/>
      <c r="S53" s="64">
        <v>3</v>
      </c>
      <c r="T53" s="16"/>
      <c r="U53" s="266"/>
      <c r="V53" s="266"/>
      <c r="W53" s="16"/>
    </row>
    <row r="54" spans="1:23" s="2" customFormat="1" ht="18" customHeight="1">
      <c r="A54" s="14"/>
      <c r="B54" s="252"/>
      <c r="C54" s="240"/>
      <c r="D54" s="180">
        <v>4</v>
      </c>
      <c r="E54" s="1" t="s">
        <v>67</v>
      </c>
      <c r="F54" s="183"/>
      <c r="G54" s="184"/>
      <c r="H54" s="183"/>
      <c r="I54" s="184"/>
      <c r="J54" s="183"/>
      <c r="K54" s="184"/>
      <c r="L54" s="183"/>
      <c r="M54" s="184"/>
      <c r="N54" s="29"/>
      <c r="O54" s="120">
        <f t="shared" si="7"/>
        <v>0</v>
      </c>
      <c r="P54" s="120">
        <f t="shared" ref="P54:P63" si="8">N54-N53</f>
        <v>0</v>
      </c>
      <c r="Q54" s="159"/>
      <c r="R54" s="16"/>
      <c r="S54" s="65">
        <v>4</v>
      </c>
      <c r="T54" s="16"/>
      <c r="U54" s="266"/>
      <c r="V54" s="266"/>
      <c r="W54" s="16"/>
    </row>
    <row r="55" spans="1:23" s="2" customFormat="1" ht="18" customHeight="1">
      <c r="A55" s="14"/>
      <c r="B55" s="252"/>
      <c r="C55" s="240"/>
      <c r="D55" s="180">
        <v>5</v>
      </c>
      <c r="E55" s="1" t="s">
        <v>72</v>
      </c>
      <c r="F55" s="183"/>
      <c r="G55" s="184"/>
      <c r="H55" s="183"/>
      <c r="I55" s="184"/>
      <c r="J55" s="183"/>
      <c r="K55" s="184"/>
      <c r="L55" s="183"/>
      <c r="M55" s="184"/>
      <c r="N55" s="29"/>
      <c r="O55" s="120">
        <f t="shared" si="7"/>
        <v>0</v>
      </c>
      <c r="P55" s="120">
        <f t="shared" si="8"/>
        <v>0</v>
      </c>
      <c r="Q55" s="159"/>
      <c r="R55" s="14"/>
      <c r="S55" s="66">
        <v>5</v>
      </c>
      <c r="T55" s="14"/>
      <c r="U55" s="266"/>
      <c r="V55" s="266"/>
      <c r="W55" s="14"/>
    </row>
    <row r="56" spans="1:23" s="2" customFormat="1" ht="18" customHeight="1">
      <c r="A56" s="14"/>
      <c r="B56" s="252"/>
      <c r="C56" s="240"/>
      <c r="D56" s="180">
        <v>6</v>
      </c>
      <c r="E56" s="1" t="s">
        <v>135</v>
      </c>
      <c r="F56" s="183"/>
      <c r="G56" s="184"/>
      <c r="H56" s="183"/>
      <c r="I56" s="184"/>
      <c r="J56" s="183"/>
      <c r="K56" s="184"/>
      <c r="L56" s="183"/>
      <c r="M56" s="184"/>
      <c r="N56" s="128"/>
      <c r="O56" s="121">
        <f t="shared" si="7"/>
        <v>0</v>
      </c>
      <c r="P56" s="121">
        <f t="shared" si="8"/>
        <v>0</v>
      </c>
      <c r="Q56" s="159"/>
      <c r="R56" s="14"/>
      <c r="S56" s="67">
        <v>6</v>
      </c>
      <c r="T56" s="14"/>
      <c r="U56" s="266"/>
      <c r="V56" s="266"/>
      <c r="W56" s="14"/>
    </row>
    <row r="57" spans="1:23" s="2" customFormat="1" ht="18" customHeight="1">
      <c r="A57" s="14"/>
      <c r="B57" s="252"/>
      <c r="C57" s="240"/>
      <c r="D57" s="180">
        <v>7</v>
      </c>
      <c r="E57" s="1" t="s">
        <v>166</v>
      </c>
      <c r="F57" s="183"/>
      <c r="G57" s="184"/>
      <c r="H57" s="183"/>
      <c r="I57" s="184"/>
      <c r="J57" s="183"/>
      <c r="K57" s="184"/>
      <c r="L57" s="183"/>
      <c r="M57" s="184"/>
      <c r="N57" s="29"/>
      <c r="O57" s="120">
        <f t="shared" si="7"/>
        <v>0</v>
      </c>
      <c r="P57" s="120">
        <f t="shared" si="8"/>
        <v>0</v>
      </c>
      <c r="Q57" s="159"/>
      <c r="R57" s="14"/>
      <c r="S57" s="68">
        <v>7</v>
      </c>
      <c r="T57" s="14"/>
      <c r="U57" s="266"/>
      <c r="V57" s="266"/>
      <c r="W57" s="14"/>
    </row>
    <row r="58" spans="1:23" s="2" customFormat="1" ht="18" customHeight="1">
      <c r="A58" s="14"/>
      <c r="B58" s="252"/>
      <c r="C58" s="240"/>
      <c r="D58" s="180">
        <v>8</v>
      </c>
      <c r="E58" s="1" t="s">
        <v>128</v>
      </c>
      <c r="F58" s="183"/>
      <c r="G58" s="184"/>
      <c r="H58" s="183"/>
      <c r="I58" s="184"/>
      <c r="J58" s="183"/>
      <c r="K58" s="184"/>
      <c r="L58" s="183"/>
      <c r="M58" s="184"/>
      <c r="N58" s="29"/>
      <c r="O58" s="120">
        <f t="shared" si="7"/>
        <v>0</v>
      </c>
      <c r="P58" s="120">
        <f t="shared" si="8"/>
        <v>0</v>
      </c>
      <c r="Q58" s="159"/>
      <c r="R58" s="14"/>
      <c r="S58" s="131">
        <v>8</v>
      </c>
      <c r="T58" s="14"/>
      <c r="U58" s="266"/>
      <c r="V58" s="266"/>
      <c r="W58" s="14"/>
    </row>
    <row r="59" spans="1:23" s="2" customFormat="1" ht="18" customHeight="1">
      <c r="A59" s="14"/>
      <c r="B59" s="252"/>
      <c r="C59" s="240"/>
      <c r="D59" s="180">
        <v>9</v>
      </c>
      <c r="E59" s="1" t="s">
        <v>200</v>
      </c>
      <c r="F59" s="183"/>
      <c r="G59" s="184"/>
      <c r="H59" s="183"/>
      <c r="I59" s="184"/>
      <c r="J59" s="183"/>
      <c r="K59" s="184"/>
      <c r="L59" s="183"/>
      <c r="M59" s="184"/>
      <c r="N59" s="29"/>
      <c r="O59" s="120">
        <f t="shared" si="7"/>
        <v>0</v>
      </c>
      <c r="P59" s="120">
        <f t="shared" si="8"/>
        <v>0</v>
      </c>
      <c r="Q59" s="159"/>
      <c r="R59" s="14"/>
      <c r="T59" s="14"/>
      <c r="U59" s="266"/>
      <c r="V59" s="266"/>
      <c r="W59" s="14"/>
    </row>
    <row r="60" spans="1:23" s="2" customFormat="1" ht="18" customHeight="1">
      <c r="A60" s="14"/>
      <c r="B60" s="252"/>
      <c r="C60" s="240"/>
      <c r="D60" s="180">
        <v>10</v>
      </c>
      <c r="E60" s="1" t="s">
        <v>133</v>
      </c>
      <c r="F60" s="183"/>
      <c r="G60" s="184"/>
      <c r="H60" s="183"/>
      <c r="I60" s="184"/>
      <c r="J60" s="183"/>
      <c r="K60" s="184"/>
      <c r="L60" s="183"/>
      <c r="M60" s="184"/>
      <c r="N60" s="29"/>
      <c r="O60" s="120">
        <f t="shared" si="7"/>
        <v>0</v>
      </c>
      <c r="P60" s="120">
        <f t="shared" si="8"/>
        <v>0</v>
      </c>
      <c r="Q60" s="159"/>
      <c r="R60" s="14"/>
      <c r="S60" s="14"/>
      <c r="T60" s="14"/>
      <c r="U60" s="266"/>
      <c r="V60" s="266"/>
      <c r="W60" s="14"/>
    </row>
    <row r="61" spans="1:23" s="2" customFormat="1" ht="18" customHeight="1">
      <c r="A61" s="14"/>
      <c r="B61" s="252"/>
      <c r="C61" s="240"/>
      <c r="D61" s="180">
        <v>11</v>
      </c>
      <c r="E61" s="1" t="s">
        <v>136</v>
      </c>
      <c r="F61" s="183"/>
      <c r="G61" s="184"/>
      <c r="H61" s="183"/>
      <c r="I61" s="184"/>
      <c r="J61" s="183"/>
      <c r="K61" s="184"/>
      <c r="L61" s="183"/>
      <c r="M61" s="184"/>
      <c r="N61" s="128"/>
      <c r="O61" s="120">
        <f t="shared" si="7"/>
        <v>0</v>
      </c>
      <c r="P61" s="120">
        <f t="shared" si="8"/>
        <v>0</v>
      </c>
      <c r="Q61" s="159"/>
      <c r="R61" s="14"/>
      <c r="S61" s="14"/>
      <c r="T61" s="14"/>
      <c r="U61" s="266"/>
      <c r="V61" s="266"/>
      <c r="W61" s="14"/>
    </row>
    <row r="62" spans="1:23" s="2" customFormat="1" ht="18" customHeight="1">
      <c r="A62" s="14"/>
      <c r="B62" s="252"/>
      <c r="C62" s="240"/>
      <c r="D62" s="180">
        <v>12</v>
      </c>
      <c r="E62" s="1" t="s">
        <v>201</v>
      </c>
      <c r="F62" s="183"/>
      <c r="G62" s="184"/>
      <c r="H62" s="183"/>
      <c r="I62" s="184"/>
      <c r="J62" s="183"/>
      <c r="K62" s="184"/>
      <c r="L62" s="183"/>
      <c r="M62" s="184"/>
      <c r="N62" s="128"/>
      <c r="O62" s="121">
        <f t="shared" si="7"/>
        <v>0</v>
      </c>
      <c r="P62" s="120">
        <f t="shared" si="8"/>
        <v>0</v>
      </c>
      <c r="Q62" s="159"/>
      <c r="R62" s="14"/>
      <c r="S62" s="14"/>
      <c r="T62" s="14"/>
      <c r="U62" s="266"/>
      <c r="V62" s="266"/>
      <c r="W62" s="14"/>
    </row>
    <row r="63" spans="1:23" s="2" customFormat="1" ht="18" customHeight="1">
      <c r="A63" s="14"/>
      <c r="B63" s="252"/>
      <c r="C63" s="240"/>
      <c r="D63" s="180">
        <v>13</v>
      </c>
      <c r="E63" s="1" t="s">
        <v>50</v>
      </c>
      <c r="F63" s="183"/>
      <c r="G63" s="184"/>
      <c r="H63" s="183"/>
      <c r="I63" s="184"/>
      <c r="J63" s="183"/>
      <c r="K63" s="184"/>
      <c r="L63" s="183"/>
      <c r="M63" s="184"/>
      <c r="N63" s="29"/>
      <c r="O63" s="120">
        <f t="shared" si="7"/>
        <v>0</v>
      </c>
      <c r="P63" s="120">
        <f t="shared" si="8"/>
        <v>0</v>
      </c>
      <c r="Q63" s="159"/>
      <c r="R63" s="14"/>
      <c r="S63" s="14"/>
      <c r="T63" s="14"/>
      <c r="U63" s="266"/>
      <c r="V63" s="266"/>
      <c r="W63" s="14"/>
    </row>
    <row r="64" spans="1:23" s="2" customFormat="1" ht="18" customHeight="1">
      <c r="A64" s="14"/>
      <c r="B64" s="252"/>
      <c r="C64" s="240"/>
      <c r="D64" s="180">
        <v>14</v>
      </c>
      <c r="E64" s="1" t="s">
        <v>131</v>
      </c>
      <c r="F64" s="183"/>
      <c r="G64" s="184"/>
      <c r="H64" s="183"/>
      <c r="I64" s="184"/>
      <c r="J64" s="183"/>
      <c r="K64" s="184"/>
      <c r="L64" s="183"/>
      <c r="M64" s="184"/>
      <c r="N64" s="29"/>
      <c r="O64" s="120">
        <f t="shared" si="7"/>
        <v>0</v>
      </c>
      <c r="P64" s="120">
        <f>N64-N63</f>
        <v>0</v>
      </c>
      <c r="Q64" s="159"/>
      <c r="R64" s="14"/>
      <c r="S64" s="14"/>
      <c r="T64" s="14"/>
      <c r="U64" s="266"/>
      <c r="V64" s="266"/>
      <c r="W64" s="14"/>
    </row>
    <row r="65" spans="1:23" s="2" customFormat="1" ht="18" customHeight="1">
      <c r="A65" s="5"/>
      <c r="B65" s="252"/>
      <c r="C65" s="24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14"/>
    </row>
    <row r="66" spans="1:23" s="2" customFormat="1" ht="18" customHeight="1">
      <c r="A66" s="14"/>
      <c r="B66" s="252"/>
      <c r="C66" s="240"/>
      <c r="D66" s="229" t="s">
        <v>21</v>
      </c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54"/>
      <c r="W66" s="14"/>
    </row>
    <row r="67" spans="1:23" s="2" customFormat="1" ht="18" customHeight="1">
      <c r="A67" s="14"/>
      <c r="B67" s="252"/>
      <c r="C67" s="240"/>
      <c r="D67" s="217" t="s">
        <v>1</v>
      </c>
      <c r="E67" s="228" t="s">
        <v>14</v>
      </c>
      <c r="F67" s="222" t="s">
        <v>4</v>
      </c>
      <c r="G67" s="227" t="s">
        <v>18</v>
      </c>
      <c r="H67" s="259" t="s">
        <v>194</v>
      </c>
      <c r="I67" s="231" t="s">
        <v>15</v>
      </c>
      <c r="J67" s="232"/>
      <c r="K67" s="232"/>
      <c r="L67" s="232"/>
      <c r="M67" s="232"/>
      <c r="N67" s="232"/>
      <c r="O67" s="233"/>
      <c r="P67" s="231" t="s">
        <v>16</v>
      </c>
      <c r="Q67" s="232"/>
      <c r="R67" s="232"/>
      <c r="S67" s="232"/>
      <c r="T67" s="232"/>
      <c r="U67" s="232"/>
      <c r="V67" s="233"/>
      <c r="W67" s="14"/>
    </row>
    <row r="68" spans="1:23" s="2" customFormat="1" ht="18" customHeight="1">
      <c r="A68" s="14"/>
      <c r="B68" s="252"/>
      <c r="C68" s="240"/>
      <c r="D68" s="217"/>
      <c r="E68" s="228"/>
      <c r="F68" s="223"/>
      <c r="G68" s="227"/>
      <c r="H68" s="260"/>
      <c r="I68" s="99" t="s">
        <v>77</v>
      </c>
      <c r="J68" s="31" t="s">
        <v>17</v>
      </c>
      <c r="K68" s="22">
        <v>1</v>
      </c>
      <c r="L68" s="19">
        <v>2</v>
      </c>
      <c r="M68" s="20">
        <v>3</v>
      </c>
      <c r="N68" s="21">
        <v>4</v>
      </c>
      <c r="O68" s="26">
        <v>5</v>
      </c>
      <c r="P68" s="99" t="s">
        <v>77</v>
      </c>
      <c r="Q68" s="31" t="s">
        <v>17</v>
      </c>
      <c r="R68" s="22">
        <v>1</v>
      </c>
      <c r="S68" s="19">
        <v>2</v>
      </c>
      <c r="T68" s="20">
        <v>3</v>
      </c>
      <c r="U68" s="21">
        <v>4</v>
      </c>
      <c r="V68" s="26">
        <v>5</v>
      </c>
      <c r="W68" s="14"/>
    </row>
    <row r="69" spans="1:23" s="2" customFormat="1" ht="18" customHeight="1">
      <c r="A69" s="14"/>
      <c r="B69" s="252"/>
      <c r="C69" s="240"/>
      <c r="D69" s="180">
        <v>1</v>
      </c>
      <c r="E69" s="1" t="s">
        <v>186</v>
      </c>
      <c r="F69" s="33"/>
      <c r="G69" s="69">
        <f t="shared" ref="G69:G82" si="9">J69+Q69</f>
        <v>0</v>
      </c>
      <c r="H69" s="98"/>
      <c r="I69" s="127" t="s">
        <v>83</v>
      </c>
      <c r="J69" s="25">
        <f t="shared" ref="J69:J82" si="10">SUM(K69:O69)</f>
        <v>0</v>
      </c>
      <c r="K69" s="39"/>
      <c r="L69" s="39"/>
      <c r="M69" s="39"/>
      <c r="N69" s="39"/>
      <c r="O69" s="39"/>
      <c r="P69" s="127" t="s">
        <v>87</v>
      </c>
      <c r="Q69" s="25">
        <f t="shared" ref="Q69:Q82" si="11">SUM(R69:V69)</f>
        <v>0</v>
      </c>
      <c r="R69" s="39"/>
      <c r="S69" s="39"/>
      <c r="T69" s="39"/>
      <c r="U69" s="39"/>
      <c r="V69" s="39"/>
      <c r="W69" s="14"/>
    </row>
    <row r="70" spans="1:23" s="2" customFormat="1" ht="18" customHeight="1">
      <c r="A70" s="14"/>
      <c r="B70" s="252"/>
      <c r="C70" s="240"/>
      <c r="D70" s="180">
        <v>2</v>
      </c>
      <c r="E70" s="1" t="s">
        <v>166</v>
      </c>
      <c r="F70" s="33"/>
      <c r="G70" s="69">
        <f t="shared" si="9"/>
        <v>0</v>
      </c>
      <c r="H70" s="69">
        <f>G69-G70</f>
        <v>0</v>
      </c>
      <c r="I70" s="127" t="s">
        <v>84</v>
      </c>
      <c r="J70" s="25">
        <f t="shared" si="10"/>
        <v>0</v>
      </c>
      <c r="K70" s="39"/>
      <c r="L70" s="39"/>
      <c r="M70" s="39"/>
      <c r="N70" s="39"/>
      <c r="O70" s="39"/>
      <c r="P70" s="127" t="s">
        <v>174</v>
      </c>
      <c r="Q70" s="25">
        <f t="shared" si="11"/>
        <v>0</v>
      </c>
      <c r="R70" s="39"/>
      <c r="S70" s="39"/>
      <c r="T70" s="39"/>
      <c r="U70" s="39"/>
      <c r="V70" s="39"/>
      <c r="W70" s="14"/>
    </row>
    <row r="71" spans="1:23" s="2" customFormat="1" ht="18" customHeight="1">
      <c r="A71" s="14"/>
      <c r="B71" s="252"/>
      <c r="C71" s="240"/>
      <c r="D71" s="180">
        <v>3</v>
      </c>
      <c r="E71" s="1" t="s">
        <v>135</v>
      </c>
      <c r="F71" s="33"/>
      <c r="G71" s="69">
        <f t="shared" si="9"/>
        <v>0</v>
      </c>
      <c r="H71" s="69">
        <f t="shared" ref="H71:H82" si="12">G70-G71</f>
        <v>0</v>
      </c>
      <c r="I71" s="127" t="s">
        <v>79</v>
      </c>
      <c r="J71" s="25">
        <f t="shared" si="10"/>
        <v>0</v>
      </c>
      <c r="K71" s="39"/>
      <c r="L71" s="39"/>
      <c r="M71" s="39"/>
      <c r="N71" s="39"/>
      <c r="O71" s="39"/>
      <c r="P71" s="127" t="s">
        <v>80</v>
      </c>
      <c r="Q71" s="25">
        <f t="shared" si="11"/>
        <v>0</v>
      </c>
      <c r="R71" s="39"/>
      <c r="S71" s="39"/>
      <c r="T71" s="39"/>
      <c r="U71" s="39"/>
      <c r="V71" s="39"/>
      <c r="W71" s="14"/>
    </row>
    <row r="72" spans="1:23" s="2" customFormat="1" ht="18" customHeight="1">
      <c r="A72" s="14"/>
      <c r="B72" s="252"/>
      <c r="C72" s="240"/>
      <c r="D72" s="180">
        <v>4</v>
      </c>
      <c r="E72" s="1" t="s">
        <v>132</v>
      </c>
      <c r="F72" s="33"/>
      <c r="G72" s="69">
        <f t="shared" si="9"/>
        <v>0</v>
      </c>
      <c r="H72" s="69">
        <f t="shared" si="12"/>
        <v>0</v>
      </c>
      <c r="I72" s="127" t="s">
        <v>174</v>
      </c>
      <c r="J72" s="25">
        <f t="shared" si="10"/>
        <v>0</v>
      </c>
      <c r="K72" s="39"/>
      <c r="L72" s="39"/>
      <c r="M72" s="39"/>
      <c r="N72" s="39"/>
      <c r="O72" s="39"/>
      <c r="P72" s="127" t="s">
        <v>123</v>
      </c>
      <c r="Q72" s="25">
        <f t="shared" si="11"/>
        <v>0</v>
      </c>
      <c r="R72" s="39"/>
      <c r="S72" s="39"/>
      <c r="T72" s="39"/>
      <c r="U72" s="39"/>
      <c r="V72" s="39"/>
      <c r="W72" s="14"/>
    </row>
    <row r="73" spans="1:23" s="2" customFormat="1" ht="18" customHeight="1">
      <c r="A73" s="14"/>
      <c r="B73" s="252"/>
      <c r="C73" s="240"/>
      <c r="D73" s="180">
        <v>5</v>
      </c>
      <c r="E73" s="1" t="s">
        <v>72</v>
      </c>
      <c r="F73" s="33"/>
      <c r="G73" s="69">
        <f t="shared" si="9"/>
        <v>0</v>
      </c>
      <c r="H73" s="69">
        <f t="shared" si="12"/>
        <v>0</v>
      </c>
      <c r="I73" s="127" t="s">
        <v>85</v>
      </c>
      <c r="J73" s="25">
        <f t="shared" si="10"/>
        <v>0</v>
      </c>
      <c r="K73" s="39"/>
      <c r="L73" s="39"/>
      <c r="M73" s="39"/>
      <c r="N73" s="39"/>
      <c r="O73" s="39"/>
      <c r="P73" s="127" t="s">
        <v>203</v>
      </c>
      <c r="Q73" s="25">
        <f t="shared" si="11"/>
        <v>0</v>
      </c>
      <c r="R73" s="39"/>
      <c r="S73" s="39"/>
      <c r="T73" s="39"/>
      <c r="U73" s="39"/>
      <c r="V73" s="39"/>
      <c r="W73" s="14"/>
    </row>
    <row r="74" spans="1:23" s="2" customFormat="1" ht="18" customHeight="1">
      <c r="A74" s="14"/>
      <c r="B74" s="252"/>
      <c r="C74" s="240"/>
      <c r="D74" s="180">
        <v>6</v>
      </c>
      <c r="E74" s="1" t="s">
        <v>97</v>
      </c>
      <c r="F74" s="33"/>
      <c r="G74" s="69">
        <f t="shared" si="9"/>
        <v>0</v>
      </c>
      <c r="H74" s="69">
        <f t="shared" si="12"/>
        <v>0</v>
      </c>
      <c r="I74" s="127" t="s">
        <v>123</v>
      </c>
      <c r="J74" s="25">
        <f t="shared" si="10"/>
        <v>0</v>
      </c>
      <c r="K74" s="39"/>
      <c r="L74" s="39"/>
      <c r="M74" s="39"/>
      <c r="N74" s="39"/>
      <c r="O74" s="39"/>
      <c r="P74" s="127" t="s">
        <v>83</v>
      </c>
      <c r="Q74" s="25">
        <f t="shared" si="11"/>
        <v>0</v>
      </c>
      <c r="R74" s="39"/>
      <c r="S74" s="39"/>
      <c r="T74" s="39"/>
      <c r="U74" s="39"/>
      <c r="V74" s="39"/>
      <c r="W74" s="14"/>
    </row>
    <row r="75" spans="1:23" s="2" customFormat="1" ht="18" customHeight="1">
      <c r="A75" s="14"/>
      <c r="B75" s="252"/>
      <c r="C75" s="240"/>
      <c r="D75" s="180">
        <v>7</v>
      </c>
      <c r="E75" s="1" t="s">
        <v>67</v>
      </c>
      <c r="F75" s="33"/>
      <c r="G75" s="69">
        <f t="shared" si="9"/>
        <v>0</v>
      </c>
      <c r="H75" s="69">
        <f t="shared" si="12"/>
        <v>0</v>
      </c>
      <c r="I75" s="127" t="s">
        <v>88</v>
      </c>
      <c r="J75" s="25">
        <f t="shared" si="10"/>
        <v>0</v>
      </c>
      <c r="K75" s="39"/>
      <c r="L75" s="39"/>
      <c r="M75" s="39"/>
      <c r="N75" s="39"/>
      <c r="O75" s="39"/>
      <c r="P75" s="127" t="s">
        <v>82</v>
      </c>
      <c r="Q75" s="25">
        <f t="shared" si="11"/>
        <v>0</v>
      </c>
      <c r="R75" s="39"/>
      <c r="S75" s="39"/>
      <c r="T75" s="39"/>
      <c r="U75" s="39"/>
      <c r="V75" s="39"/>
      <c r="W75" s="14"/>
    </row>
    <row r="76" spans="1:23" s="2" customFormat="1" ht="18" customHeight="1">
      <c r="A76" s="14"/>
      <c r="B76" s="252"/>
      <c r="C76" s="240"/>
      <c r="D76" s="180">
        <v>8</v>
      </c>
      <c r="E76" s="1" t="s">
        <v>136</v>
      </c>
      <c r="F76" s="33"/>
      <c r="G76" s="69">
        <f t="shared" si="9"/>
        <v>0</v>
      </c>
      <c r="H76" s="69">
        <f t="shared" si="12"/>
        <v>0</v>
      </c>
      <c r="I76" s="127" t="s">
        <v>80</v>
      </c>
      <c r="J76" s="25">
        <f t="shared" si="10"/>
        <v>0</v>
      </c>
      <c r="K76" s="39"/>
      <c r="L76" s="39"/>
      <c r="M76" s="39"/>
      <c r="N76" s="39"/>
      <c r="O76" s="39"/>
      <c r="P76" s="127" t="s">
        <v>84</v>
      </c>
      <c r="Q76" s="25">
        <f t="shared" si="11"/>
        <v>0</v>
      </c>
      <c r="R76" s="39"/>
      <c r="S76" s="39"/>
      <c r="T76" s="39"/>
      <c r="U76" s="39"/>
      <c r="V76" s="39"/>
      <c r="W76" s="14"/>
    </row>
    <row r="77" spans="1:23" s="2" customFormat="1" ht="18" customHeight="1">
      <c r="A77" s="14"/>
      <c r="B77" s="252"/>
      <c r="C77" s="240"/>
      <c r="D77" s="180">
        <v>9</v>
      </c>
      <c r="E77" s="1" t="s">
        <v>133</v>
      </c>
      <c r="F77" s="33"/>
      <c r="G77" s="69">
        <f t="shared" si="9"/>
        <v>0</v>
      </c>
      <c r="H77" s="69">
        <f t="shared" si="12"/>
        <v>0</v>
      </c>
      <c r="I77" s="127" t="s">
        <v>87</v>
      </c>
      <c r="J77" s="25">
        <f t="shared" si="10"/>
        <v>0</v>
      </c>
      <c r="K77" s="39"/>
      <c r="L77" s="39"/>
      <c r="M77" s="39"/>
      <c r="N77" s="39"/>
      <c r="O77" s="39"/>
      <c r="P77" s="127" t="s">
        <v>88</v>
      </c>
      <c r="Q77" s="25">
        <f t="shared" si="11"/>
        <v>0</v>
      </c>
      <c r="R77" s="39"/>
      <c r="S77" s="39"/>
      <c r="T77" s="39"/>
      <c r="U77" s="39"/>
      <c r="V77" s="39"/>
      <c r="W77" s="14"/>
    </row>
    <row r="78" spans="1:23" s="2" customFormat="1" ht="18" customHeight="1">
      <c r="A78" s="14"/>
      <c r="B78" s="252"/>
      <c r="C78" s="240"/>
      <c r="D78" s="180">
        <v>10</v>
      </c>
      <c r="E78" s="1" t="s">
        <v>131</v>
      </c>
      <c r="F78" s="33"/>
      <c r="G78" s="69">
        <f t="shared" si="9"/>
        <v>0</v>
      </c>
      <c r="H78" s="69">
        <f t="shared" si="12"/>
        <v>0</v>
      </c>
      <c r="I78" s="127" t="s">
        <v>117</v>
      </c>
      <c r="J78" s="25">
        <f t="shared" si="10"/>
        <v>0</v>
      </c>
      <c r="K78" s="39"/>
      <c r="L78" s="39"/>
      <c r="M78" s="39"/>
      <c r="N78" s="39"/>
      <c r="O78" s="39"/>
      <c r="P78" s="127" t="s">
        <v>120</v>
      </c>
      <c r="Q78" s="25">
        <f t="shared" si="11"/>
        <v>0</v>
      </c>
      <c r="R78" s="39"/>
      <c r="S78" s="39"/>
      <c r="T78" s="39"/>
      <c r="U78" s="39"/>
      <c r="V78" s="39"/>
      <c r="W78" s="14"/>
    </row>
    <row r="79" spans="1:23" s="2" customFormat="1" ht="18" customHeight="1">
      <c r="A79" s="14"/>
      <c r="B79" s="252"/>
      <c r="C79" s="240"/>
      <c r="D79" s="180">
        <v>11</v>
      </c>
      <c r="E79" s="1" t="s">
        <v>128</v>
      </c>
      <c r="F79" s="33"/>
      <c r="G79" s="69">
        <f t="shared" si="9"/>
        <v>0</v>
      </c>
      <c r="H79" s="69">
        <f t="shared" si="12"/>
        <v>0</v>
      </c>
      <c r="I79" s="127" t="s">
        <v>203</v>
      </c>
      <c r="J79" s="25">
        <f t="shared" si="10"/>
        <v>0</v>
      </c>
      <c r="K79" s="39"/>
      <c r="L79" s="39"/>
      <c r="M79" s="39"/>
      <c r="N79" s="39"/>
      <c r="O79" s="39"/>
      <c r="P79" s="127" t="s">
        <v>85</v>
      </c>
      <c r="Q79" s="25">
        <f t="shared" si="11"/>
        <v>0</v>
      </c>
      <c r="R79" s="39"/>
      <c r="S79" s="39"/>
      <c r="T79" s="39"/>
      <c r="U79" s="39"/>
      <c r="V79" s="39"/>
      <c r="W79" s="14"/>
    </row>
    <row r="80" spans="1:23" s="2" customFormat="1" ht="18" customHeight="1">
      <c r="A80" s="14"/>
      <c r="B80" s="252"/>
      <c r="C80" s="240"/>
      <c r="D80" s="180">
        <v>12</v>
      </c>
      <c r="E80" s="1" t="s">
        <v>200</v>
      </c>
      <c r="F80" s="33"/>
      <c r="G80" s="69">
        <f t="shared" si="9"/>
        <v>0</v>
      </c>
      <c r="H80" s="69">
        <f t="shared" si="12"/>
        <v>0</v>
      </c>
      <c r="I80" s="127" t="s">
        <v>120</v>
      </c>
      <c r="J80" s="25">
        <f t="shared" si="10"/>
        <v>0</v>
      </c>
      <c r="K80" s="39"/>
      <c r="L80" s="39"/>
      <c r="M80" s="39"/>
      <c r="N80" s="39"/>
      <c r="O80" s="39"/>
      <c r="P80" s="127" t="s">
        <v>86</v>
      </c>
      <c r="Q80" s="25">
        <f t="shared" si="11"/>
        <v>0</v>
      </c>
      <c r="R80" s="39"/>
      <c r="S80" s="39"/>
      <c r="T80" s="39"/>
      <c r="U80" s="39"/>
      <c r="V80" s="39"/>
      <c r="W80" s="14"/>
    </row>
    <row r="81" spans="1:25" s="2" customFormat="1" ht="18" customHeight="1">
      <c r="A81" s="14"/>
      <c r="B81" s="252"/>
      <c r="C81" s="240"/>
      <c r="D81" s="180">
        <v>13</v>
      </c>
      <c r="E81" s="1" t="s">
        <v>50</v>
      </c>
      <c r="F81" s="33"/>
      <c r="G81" s="69">
        <f t="shared" si="9"/>
        <v>0</v>
      </c>
      <c r="H81" s="69">
        <f t="shared" si="12"/>
        <v>0</v>
      </c>
      <c r="I81" s="127" t="s">
        <v>82</v>
      </c>
      <c r="J81" s="25">
        <f t="shared" si="10"/>
        <v>0</v>
      </c>
      <c r="K81" s="39"/>
      <c r="L81" s="39"/>
      <c r="M81" s="39"/>
      <c r="N81" s="39"/>
      <c r="O81" s="39"/>
      <c r="P81" s="127" t="s">
        <v>117</v>
      </c>
      <c r="Q81" s="25">
        <f t="shared" si="11"/>
        <v>0</v>
      </c>
      <c r="R81" s="39"/>
      <c r="S81" s="39"/>
      <c r="T81" s="39"/>
      <c r="U81" s="39"/>
      <c r="V81" s="39"/>
      <c r="W81" s="14"/>
    </row>
    <row r="82" spans="1:25" s="2" customFormat="1" ht="18" customHeight="1">
      <c r="A82" s="14"/>
      <c r="B82" s="252"/>
      <c r="C82" s="240"/>
      <c r="D82" s="180">
        <v>14</v>
      </c>
      <c r="E82" s="1" t="s">
        <v>201</v>
      </c>
      <c r="F82" s="33"/>
      <c r="G82" s="69">
        <f t="shared" si="9"/>
        <v>0</v>
      </c>
      <c r="H82" s="69">
        <f t="shared" si="12"/>
        <v>0</v>
      </c>
      <c r="I82" s="127" t="s">
        <v>86</v>
      </c>
      <c r="J82" s="25">
        <f t="shared" si="10"/>
        <v>0</v>
      </c>
      <c r="K82" s="39"/>
      <c r="L82" s="39"/>
      <c r="M82" s="39"/>
      <c r="N82" s="39"/>
      <c r="O82" s="39"/>
      <c r="P82" s="127" t="s">
        <v>89</v>
      </c>
      <c r="Q82" s="25">
        <f t="shared" si="11"/>
        <v>0</v>
      </c>
      <c r="R82" s="39"/>
      <c r="S82" s="39"/>
      <c r="T82" s="39"/>
      <c r="U82" s="39"/>
      <c r="V82" s="39"/>
      <c r="W82" s="14"/>
    </row>
    <row r="83" spans="1:25" s="2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Y83" s="273"/>
    </row>
  </sheetData>
  <mergeCells count="78">
    <mergeCell ref="E67:E68"/>
    <mergeCell ref="F67:F68"/>
    <mergeCell ref="G67:G68"/>
    <mergeCell ref="H67:H68"/>
    <mergeCell ref="I28:O28"/>
    <mergeCell ref="C48:C82"/>
    <mergeCell ref="D48:Q48"/>
    <mergeCell ref="U48:V64"/>
    <mergeCell ref="D49:D50"/>
    <mergeCell ref="E49:E50"/>
    <mergeCell ref="F49:G50"/>
    <mergeCell ref="H49:I50"/>
    <mergeCell ref="J49:K50"/>
    <mergeCell ref="I67:O67"/>
    <mergeCell ref="P67:V67"/>
    <mergeCell ref="L49:M50"/>
    <mergeCell ref="N49:N50"/>
    <mergeCell ref="O49:P49"/>
    <mergeCell ref="Q49:Q50"/>
    <mergeCell ref="D66:V66"/>
    <mergeCell ref="D67:D68"/>
    <mergeCell ref="F25:G25"/>
    <mergeCell ref="H25:I25"/>
    <mergeCell ref="D27:V27"/>
    <mergeCell ref="D28:D29"/>
    <mergeCell ref="E28:E29"/>
    <mergeCell ref="F28:F29"/>
    <mergeCell ref="G28:G29"/>
    <mergeCell ref="H28:H29"/>
    <mergeCell ref="U7:V25"/>
    <mergeCell ref="H9:O9"/>
    <mergeCell ref="P28:V28"/>
    <mergeCell ref="F24:G24"/>
    <mergeCell ref="F22:G22"/>
    <mergeCell ref="H22:I22"/>
    <mergeCell ref="F23:G23"/>
    <mergeCell ref="H23:I23"/>
    <mergeCell ref="H24:I24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H11:I11"/>
    <mergeCell ref="F12:G12"/>
    <mergeCell ref="H12:I12"/>
    <mergeCell ref="B2:D2"/>
    <mergeCell ref="E2:T2"/>
    <mergeCell ref="U2:V2"/>
    <mergeCell ref="B6:B82"/>
    <mergeCell ref="C6:C44"/>
    <mergeCell ref="D6:R6"/>
    <mergeCell ref="D7:D8"/>
    <mergeCell ref="E7:E8"/>
    <mergeCell ref="F7:G8"/>
    <mergeCell ref="H7:I8"/>
    <mergeCell ref="J7:K8"/>
    <mergeCell ref="L7:M8"/>
    <mergeCell ref="N7:N8"/>
    <mergeCell ref="O7:P7"/>
    <mergeCell ref="Q7:Q8"/>
    <mergeCell ref="F9:G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Gesamtwertung 22 23</vt:lpstr>
      <vt:lpstr>Lauf 1+2</vt:lpstr>
      <vt:lpstr>Lauf 3+4</vt:lpstr>
      <vt:lpstr>Lauf 5+6</vt:lpstr>
      <vt:lpstr>Lauf 7+8</vt:lpstr>
      <vt:lpstr>Lauf 9+10</vt:lpstr>
      <vt:lpstr>Lauf 11+12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2023-02-19T15:03:48Z</dcterms:modified>
</cp:coreProperties>
</file>